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5\Users\luciana\Desktop\SILVANA 2019\000. LICITAÇÕES 2022\RECAPES FEDERAIS\Paulo Botion\18-05\"/>
    </mc:Choice>
  </mc:AlternateContent>
  <xr:revisionPtr revIDLastSave="0" documentId="13_ncr:1_{EA4803BC-425B-4FD1-AA03-83186EFDCD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etapasSDR-1a5milhoes" sheetId="7" r:id="rId1"/>
  </sheets>
  <definedNames>
    <definedName name="_xlnm.Print_Area" localSheetId="0">'3-etapasSDR-1a5milhoes'!$B$2:$M$33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7" l="1"/>
  <c r="L16" i="7"/>
  <c r="J25" i="7"/>
  <c r="J27" i="7"/>
  <c r="L19" i="7"/>
  <c r="L18" i="7"/>
  <c r="L22" i="7"/>
  <c r="F25" i="7"/>
  <c r="L23" i="7"/>
  <c r="L20" i="7"/>
  <c r="I15" i="7"/>
  <c r="G15" i="7"/>
  <c r="F27" i="7" l="1"/>
  <c r="H27" i="7" l="1"/>
  <c r="K15" i="7" l="1"/>
  <c r="K13" i="7" s="1"/>
  <c r="G13" i="7"/>
  <c r="I13" i="7" l="1"/>
  <c r="L26" i="7" l="1"/>
</calcChain>
</file>

<file path=xl/sharedStrings.xml><?xml version="1.0" encoding="utf-8"?>
<sst xmlns="http://schemas.openxmlformats.org/spreadsheetml/2006/main" count="45" uniqueCount="35">
  <si>
    <t>GOVERNO DO ESTADO DE SÃO PAULO</t>
  </si>
  <si>
    <t>PRAZO PROPOSTO</t>
  </si>
  <si>
    <t>ITEM</t>
  </si>
  <si>
    <t>UNIDADE</t>
  </si>
  <si>
    <t>RECURSOS PRÓPRIOS</t>
  </si>
  <si>
    <t>TOTAL</t>
  </si>
  <si>
    <t>R$</t>
  </si>
  <si>
    <t>m²</t>
  </si>
  <si>
    <t>PERÍODO:</t>
  </si>
  <si>
    <t xml:space="preserve">     MUNICÍPIO:  </t>
  </si>
  <si>
    <t>SERVIÇO</t>
  </si>
  <si>
    <t>1ª ETAPA</t>
  </si>
  <si>
    <t>2ª ETAPA</t>
  </si>
  <si>
    <t xml:space="preserve">Prazo de liberação: em 30 dias após a expedição da ordem de serviço            </t>
  </si>
  <si>
    <t>RECURSOS ESTADUAL</t>
  </si>
  <si>
    <t>ASSINATURA ____________________________________</t>
  </si>
  <si>
    <t>3ª ETAPA</t>
  </si>
  <si>
    <t xml:space="preserve">     DATA BASE:</t>
  </si>
  <si>
    <t xml:space="preserve">PRAZO DE EXECUÇÃO:                </t>
  </si>
  <si>
    <t>SECRETARIA DE DESENVOLVIMENTO REGIONAL                               SUBSECRETARIA DE CONVÊNIOS COM MUNICÍPIOS E ENTIDADES                        NÃO GOVERNAMENTAIS</t>
  </si>
  <si>
    <t>m</t>
  </si>
  <si>
    <t>un.</t>
  </si>
  <si>
    <t>OBJETO:</t>
  </si>
  <si>
    <t>Prazo de liberação: em 30 dias após a conclusão da etapa</t>
  </si>
  <si>
    <t>SERVIÇOS PRELIMINARES</t>
  </si>
  <si>
    <t>RECAPEAMENTO ASFÁLTICO ESTRADA MUNICIPAL PAULO BOTEON</t>
  </si>
  <si>
    <t>RECAPEAMENTO ASFÁLTICO RUA JOÃO LEME E SANTO PERUCHI</t>
  </si>
  <si>
    <t>SINALIZAÇÃO</t>
  </si>
  <si>
    <t>CORDEIRÓPOLIS</t>
  </si>
  <si>
    <t>ENG. Luiz Estevam Marçal</t>
  </si>
  <si>
    <t>INFRAESTRUTURA URBANA - RECAPEAMENTO DE VIAS NO MUNICÍPIO</t>
  </si>
  <si>
    <t>CREA: 5062611675</t>
  </si>
  <si>
    <t>ART: 28027230220765489</t>
  </si>
  <si>
    <t>INÍCIO: 30 DIAS data da assinatura do convênio.</t>
  </si>
  <si>
    <t>FINAL: 720 dias a partir da data da assinatura do convênio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</si>
</sst>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\ &quot;DIAS&quot;"/>
  </numFmts>
  <fonts count="18">
    <font>
      <sz val="10"/>
      <color indexed="8"/>
      <name val="MS Sans Serif"/>
    </font>
    <font>
      <b/>
      <sz val="9.85"/>
      <color indexed="8"/>
      <name val="Times New Roman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b/>
      <sz val="8"/>
      <name val="Arial"/>
      <family val="2"/>
    </font>
    <font>
      <sz val="8"/>
      <name val="MS Sans Serif"/>
    </font>
    <font>
      <sz val="11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K"/>
    </font>
    <font>
      <sz val="10"/>
      <name val="Arial"/>
      <family val="2"/>
    </font>
    <font>
      <b/>
      <sz val="11"/>
      <name val="Arialk"/>
    </font>
    <font>
      <b/>
      <sz val="10"/>
      <name val="AriaK"/>
    </font>
  </fonts>
  <fills count="3">
    <fill>
      <patternFill patternType="none"/>
    </fill>
    <fill>
      <patternFill patternType="gray125"/>
    </fill>
    <fill>
      <patternFill patternType="gray06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  <xf numFmtId="0" fontId="4" fillId="0" borderId="0"/>
    <xf numFmtId="0" fontId="3" fillId="0" borderId="0"/>
    <xf numFmtId="43" fontId="5" fillId="0" borderId="0" applyFont="0" applyFill="0" applyBorder="0" applyAlignment="0" applyProtection="0"/>
  </cellStyleXfs>
  <cellXfs count="80">
    <xf numFmtId="0" fontId="0" fillId="0" borderId="0" xfId="0"/>
    <xf numFmtId="0" fontId="6" fillId="0" borderId="3" xfId="4" applyFont="1" applyBorder="1" applyAlignment="1">
      <alignment horizontal="right" vertical="center"/>
    </xf>
    <xf numFmtId="0" fontId="6" fillId="0" borderId="3" xfId="4" applyFont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0" fontId="8" fillId="0" borderId="20" xfId="0" applyFont="1" applyBorder="1" applyAlignment="1">
      <alignment horizontal="center"/>
    </xf>
    <xf numFmtId="43" fontId="8" fillId="0" borderId="13" xfId="5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3" fontId="8" fillId="0" borderId="15" xfId="5" applyFont="1" applyBorder="1" applyAlignment="1">
      <alignment horizontal="center"/>
    </xf>
    <xf numFmtId="0" fontId="6" fillId="0" borderId="7" xfId="0" applyFont="1" applyBorder="1" applyAlignment="1">
      <alignment vertical="top" wrapText="1"/>
    </xf>
    <xf numFmtId="0" fontId="10" fillId="0" borderId="0" xfId="0" applyFont="1"/>
    <xf numFmtId="0" fontId="9" fillId="0" borderId="0" xfId="0" applyFont="1"/>
    <xf numFmtId="0" fontId="6" fillId="0" borderId="19" xfId="0" applyFont="1" applyBorder="1" applyAlignment="1"/>
    <xf numFmtId="0" fontId="6" fillId="0" borderId="8" xfId="0" applyFont="1" applyBorder="1" applyAlignment="1"/>
    <xf numFmtId="0" fontId="6" fillId="0" borderId="1" xfId="0" applyFont="1" applyBorder="1" applyAlignment="1"/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7" fontId="6" fillId="0" borderId="17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2" xfId="0" applyFont="1" applyBorder="1"/>
    <xf numFmtId="0" fontId="6" fillId="0" borderId="5" xfId="0" applyFont="1" applyBorder="1" applyAlignment="1">
      <alignment vertical="top" wrapText="1"/>
    </xf>
    <xf numFmtId="0" fontId="12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3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10" fillId="0" borderId="18" xfId="0" applyFont="1" applyBorder="1"/>
    <xf numFmtId="164" fontId="6" fillId="0" borderId="9" xfId="4" applyNumberFormat="1" applyFont="1" applyBorder="1" applyAlignment="1">
      <alignment horizontal="left" vertical="center"/>
    </xf>
    <xf numFmtId="0" fontId="6" fillId="0" borderId="16" xfId="4" applyFont="1" applyBorder="1" applyAlignment="1">
      <alignment horizontal="justify" vertical="justify" wrapText="1"/>
    </xf>
    <xf numFmtId="164" fontId="6" fillId="0" borderId="17" xfId="4" applyNumberFormat="1" applyFont="1" applyBorder="1" applyAlignment="1">
      <alignment horizontal="center" vertical="center"/>
    </xf>
    <xf numFmtId="0" fontId="8" fillId="0" borderId="3" xfId="0" applyFont="1" applyBorder="1"/>
    <xf numFmtId="0" fontId="10" fillId="0" borderId="4" xfId="0" applyFont="1" applyBorder="1"/>
    <xf numFmtId="0" fontId="10" fillId="0" borderId="9" xfId="0" applyFont="1" applyBorder="1"/>
    <xf numFmtId="43" fontId="16" fillId="0" borderId="9" xfId="5" applyFont="1" applyBorder="1"/>
    <xf numFmtId="0" fontId="9" fillId="0" borderId="0" xfId="0" applyFont="1" applyFill="1" applyBorder="1"/>
    <xf numFmtId="0" fontId="17" fillId="0" borderId="0" xfId="0" applyFont="1"/>
    <xf numFmtId="4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6" fillId="0" borderId="8" xfId="4" applyFont="1" applyBorder="1" applyAlignment="1">
      <alignment vertical="top" wrapText="1"/>
    </xf>
    <xf numFmtId="0" fontId="6" fillId="0" borderId="6" xfId="4" applyFont="1" applyBorder="1" applyAlignment="1">
      <alignment vertical="top" wrapText="1"/>
    </xf>
    <xf numFmtId="0" fontId="15" fillId="0" borderId="16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wrapText="1" shrinkToFit="1"/>
    </xf>
    <xf numFmtId="4" fontId="8" fillId="0" borderId="1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6" fillId="2" borderId="18" xfId="4" applyFont="1" applyFill="1" applyBorder="1" applyAlignment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5" fillId="0" borderId="16" xfId="0" applyFont="1" applyBorder="1" applyAlignment="1">
      <alignment horizontal="left" vertical="top" wrapText="1" shrinkToFit="1"/>
    </xf>
    <xf numFmtId="0" fontId="15" fillId="0" borderId="17" xfId="0" applyFont="1" applyBorder="1" applyAlignment="1">
      <alignment horizontal="left" vertical="top" wrapText="1" shrinkToFit="1"/>
    </xf>
  </cellXfs>
  <cellStyles count="6">
    <cellStyle name="Moed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Vírgula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121921</xdr:colOff>
      <xdr:row>1</xdr:row>
      <xdr:rowOff>91440</xdr:rowOff>
    </xdr:from>
    <xdr:to>
      <xdr:col>3</xdr:col>
      <xdr:colOff>906781</xdr:colOff>
      <xdr:row>3</xdr:row>
      <xdr:rowOff>121920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F78C72-4B50-4BB6-88BC-CCEE340E4B9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1" y="251460"/>
          <a:ext cx="1363980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D260-15BB-4002-B07D-3CCD6C576A96}">
  <sheetPr>
    <pageSetUpPr fitToPage="1"/>
  </sheetPr>
  <dimension ref="B2:O33"/>
  <sheetViews>
    <sheetView showGridLines="0" tabSelected="1" view="pageBreakPreview" topLeftCell="B10" zoomScaleNormal="100" zoomScaleSheetLayoutView="100" workbookViewId="0">
      <selection activeCell="H25" sqref="H25:I25"/>
    </sheetView>
  </sheetViews>
  <sheetFormatPr defaultRowHeight="12.6"/>
  <cols>
    <col min="2" max="2" width="2.88671875" customWidth="1"/>
    <col min="3" max="3" width="5.5546875" customWidth="1"/>
    <col min="4" max="4" width="41.44140625" customWidth="1"/>
    <col min="5" max="5" width="9.5546875" customWidth="1"/>
    <col min="6" max="6" width="18.6640625" customWidth="1"/>
    <col min="7" max="7" width="13" customWidth="1"/>
    <col min="8" max="8" width="18.5546875" customWidth="1"/>
    <col min="9" max="9" width="13.109375" customWidth="1"/>
    <col min="10" max="10" width="18.33203125" customWidth="1"/>
    <col min="11" max="11" width="12.88671875" customWidth="1"/>
    <col min="12" max="12" width="20.44140625" customWidth="1"/>
    <col min="13" max="13" width="2.44140625" customWidth="1"/>
    <col min="15" max="15" width="20.77734375" customWidth="1"/>
  </cols>
  <sheetData>
    <row r="2" spans="2:1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ht="18.75" customHeight="1"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ht="13.2">
      <c r="B5" s="10"/>
      <c r="C5" s="11"/>
      <c r="D5" s="11" t="s">
        <v>0</v>
      </c>
      <c r="E5" s="10"/>
      <c r="F5" s="10"/>
      <c r="G5" s="12"/>
      <c r="H5" s="13" t="s">
        <v>9</v>
      </c>
      <c r="I5" s="14"/>
      <c r="J5" s="66"/>
      <c r="K5" s="10"/>
      <c r="L5" s="15" t="s">
        <v>17</v>
      </c>
      <c r="M5" s="10"/>
    </row>
    <row r="6" spans="2:13" ht="33.75" customHeight="1">
      <c r="B6" s="10"/>
      <c r="C6" s="16"/>
      <c r="D6" s="54" t="s">
        <v>19</v>
      </c>
      <c r="E6" s="54"/>
      <c r="F6" s="54"/>
      <c r="G6" s="17"/>
      <c r="H6" s="18"/>
      <c r="I6" s="9" t="s">
        <v>28</v>
      </c>
      <c r="J6" s="67"/>
      <c r="K6" s="10"/>
      <c r="L6" s="19">
        <v>44593</v>
      </c>
      <c r="M6" s="10"/>
    </row>
    <row r="7" spans="2:13" ht="11.25" customHeight="1">
      <c r="B7" s="10"/>
      <c r="C7" s="20"/>
      <c r="D7" s="20"/>
      <c r="E7" s="10"/>
      <c r="F7" s="21"/>
      <c r="G7" s="21"/>
      <c r="H7" s="21"/>
      <c r="I7" s="10"/>
      <c r="J7" s="10"/>
      <c r="K7" s="10"/>
      <c r="L7" s="10"/>
      <c r="M7" s="10"/>
    </row>
    <row r="8" spans="2:13" ht="15.6">
      <c r="B8" s="10"/>
      <c r="C8" s="22"/>
      <c r="D8" s="23" t="s">
        <v>22</v>
      </c>
      <c r="E8" s="24"/>
      <c r="F8" s="25"/>
      <c r="G8" s="10"/>
      <c r="H8" s="10"/>
      <c r="I8" s="68" t="s">
        <v>1</v>
      </c>
      <c r="J8" s="69"/>
      <c r="K8" s="69"/>
      <c r="L8" s="70"/>
      <c r="M8" s="10"/>
    </row>
    <row r="9" spans="2:13" ht="21" customHeight="1">
      <c r="B9" s="10"/>
      <c r="C9" s="26"/>
      <c r="D9" s="55" t="s">
        <v>30</v>
      </c>
      <c r="E9" s="55"/>
      <c r="F9" s="56"/>
      <c r="G9" s="10"/>
      <c r="H9" s="10"/>
      <c r="I9" s="27" t="s">
        <v>33</v>
      </c>
      <c r="J9" s="28"/>
      <c r="K9" s="28"/>
      <c r="L9" s="29"/>
      <c r="M9" s="10"/>
    </row>
    <row r="10" spans="2:13" ht="12.75" customHeight="1">
      <c r="B10" s="10"/>
      <c r="C10" s="18"/>
      <c r="D10" s="57"/>
      <c r="E10" s="57"/>
      <c r="F10" s="58"/>
      <c r="G10" s="10"/>
      <c r="H10" s="10"/>
      <c r="I10" s="27" t="s">
        <v>34</v>
      </c>
      <c r="J10" s="28"/>
      <c r="K10" s="28"/>
      <c r="L10" s="29"/>
      <c r="M10" s="30"/>
    </row>
    <row r="11" spans="2:1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ht="15" customHeight="1">
      <c r="B12" s="10"/>
      <c r="C12" s="31" t="s">
        <v>2</v>
      </c>
      <c r="D12" s="32" t="s">
        <v>10</v>
      </c>
      <c r="E12" s="31" t="s">
        <v>3</v>
      </c>
      <c r="F12" s="59" t="s">
        <v>11</v>
      </c>
      <c r="G12" s="60"/>
      <c r="H12" s="59" t="s">
        <v>12</v>
      </c>
      <c r="I12" s="60"/>
      <c r="J12" s="59" t="s">
        <v>16</v>
      </c>
      <c r="K12" s="60"/>
      <c r="L12" s="33" t="s">
        <v>5</v>
      </c>
      <c r="M12" s="10"/>
    </row>
    <row r="13" spans="2:13">
      <c r="B13" s="10"/>
      <c r="C13" s="34"/>
      <c r="D13" s="34"/>
      <c r="E13" s="34"/>
      <c r="F13" s="1" t="s">
        <v>8</v>
      </c>
      <c r="G13" s="35">
        <f>30+G15</f>
        <v>240</v>
      </c>
      <c r="H13" s="1" t="s">
        <v>8</v>
      </c>
      <c r="I13" s="35">
        <f>30+I15</f>
        <v>240</v>
      </c>
      <c r="J13" s="2" t="s">
        <v>8</v>
      </c>
      <c r="K13" s="35">
        <f>30+K15</f>
        <v>240</v>
      </c>
      <c r="L13" s="71"/>
      <c r="M13" s="10"/>
    </row>
    <row r="14" spans="2:13" ht="24" customHeight="1">
      <c r="B14" s="10"/>
      <c r="C14" s="34"/>
      <c r="D14" s="34"/>
      <c r="E14" s="34"/>
      <c r="F14" s="61" t="s">
        <v>13</v>
      </c>
      <c r="G14" s="36" t="s">
        <v>18</v>
      </c>
      <c r="H14" s="61" t="s">
        <v>23</v>
      </c>
      <c r="I14" s="36" t="s">
        <v>18</v>
      </c>
      <c r="J14" s="61" t="s">
        <v>23</v>
      </c>
      <c r="K14" s="36" t="s">
        <v>18</v>
      </c>
      <c r="L14" s="71"/>
      <c r="M14" s="10"/>
    </row>
    <row r="15" spans="2:13" ht="22.5" customHeight="1">
      <c r="B15" s="10"/>
      <c r="C15" s="34"/>
      <c r="D15" s="34"/>
      <c r="E15" s="34"/>
      <c r="F15" s="62"/>
      <c r="G15" s="37">
        <f>720/3-30</f>
        <v>210</v>
      </c>
      <c r="H15" s="62"/>
      <c r="I15" s="37">
        <f>G15</f>
        <v>210</v>
      </c>
      <c r="J15" s="62"/>
      <c r="K15" s="37">
        <f>I15</f>
        <v>210</v>
      </c>
      <c r="L15" s="72"/>
      <c r="M15" s="10"/>
    </row>
    <row r="16" spans="2:13" ht="15" customHeight="1">
      <c r="B16" s="10"/>
      <c r="C16" s="52">
        <v>1</v>
      </c>
      <c r="D16" s="63" t="s">
        <v>24</v>
      </c>
      <c r="E16" s="5" t="s">
        <v>7</v>
      </c>
      <c r="F16" s="44">
        <v>1.8</v>
      </c>
      <c r="G16" s="45"/>
      <c r="H16" s="44">
        <v>2.1</v>
      </c>
      <c r="I16" s="45"/>
      <c r="J16" s="44">
        <v>2.1</v>
      </c>
      <c r="K16" s="45"/>
      <c r="L16" s="6">
        <f>SUBTOTAL(9,F16:K16)</f>
        <v>6</v>
      </c>
      <c r="M16" s="10"/>
    </row>
    <row r="17" spans="2:15" ht="15" customHeight="1">
      <c r="B17" s="10"/>
      <c r="C17" s="53"/>
      <c r="D17" s="64"/>
      <c r="E17" s="7" t="s">
        <v>6</v>
      </c>
      <c r="F17" s="46">
        <v>1425.54</v>
      </c>
      <c r="G17" s="47"/>
      <c r="H17" s="46">
        <v>1663.12</v>
      </c>
      <c r="I17" s="47"/>
      <c r="J17" s="46">
        <v>1663.12</v>
      </c>
      <c r="K17" s="47"/>
      <c r="L17" s="8">
        <v>4751.76</v>
      </c>
      <c r="M17" s="10"/>
      <c r="O17" s="3">
        <v>1920012.05</v>
      </c>
    </row>
    <row r="18" spans="2:15" ht="14.25" customHeight="1">
      <c r="B18" s="10"/>
      <c r="C18" s="52">
        <v>2</v>
      </c>
      <c r="D18" s="78" t="s">
        <v>25</v>
      </c>
      <c r="E18" s="5" t="s">
        <v>7</v>
      </c>
      <c r="F18" s="44">
        <v>4515.6099999999997</v>
      </c>
      <c r="G18" s="65"/>
      <c r="H18" s="44">
        <v>5268.2</v>
      </c>
      <c r="I18" s="45"/>
      <c r="J18" s="44">
        <v>5268.2</v>
      </c>
      <c r="K18" s="45"/>
      <c r="L18" s="6">
        <f>SUBTOTAL(9,F18:K18)</f>
        <v>15052.009999999998</v>
      </c>
      <c r="M18" s="10"/>
    </row>
    <row r="19" spans="2:15" ht="14.25" customHeight="1">
      <c r="B19" s="10"/>
      <c r="C19" s="53"/>
      <c r="D19" s="79"/>
      <c r="E19" s="7" t="s">
        <v>6</v>
      </c>
      <c r="F19" s="46">
        <v>396701.14</v>
      </c>
      <c r="G19" s="47"/>
      <c r="H19" s="46">
        <v>462818</v>
      </c>
      <c r="I19" s="47"/>
      <c r="J19" s="46">
        <v>462818</v>
      </c>
      <c r="K19" s="47"/>
      <c r="L19" s="8">
        <f>SUBTOTAL(9,F19:K19)</f>
        <v>1322337.1400000001</v>
      </c>
      <c r="M19" s="10"/>
    </row>
    <row r="20" spans="2:15" ht="14.25" customHeight="1">
      <c r="B20" s="10"/>
      <c r="C20" s="52">
        <v>3</v>
      </c>
      <c r="D20" s="50" t="s">
        <v>26</v>
      </c>
      <c r="E20" s="5" t="s">
        <v>20</v>
      </c>
      <c r="F20" s="44">
        <v>1741.92</v>
      </c>
      <c r="G20" s="45"/>
      <c r="H20" s="44">
        <v>2032.24</v>
      </c>
      <c r="I20" s="45"/>
      <c r="J20" s="44">
        <v>2032.24</v>
      </c>
      <c r="K20" s="45"/>
      <c r="L20" s="6">
        <f>SUBTOTAL(9,F20:K20)</f>
        <v>5806.4</v>
      </c>
      <c r="M20" s="10"/>
    </row>
    <row r="21" spans="2:15" ht="14.25" customHeight="1">
      <c r="B21" s="10"/>
      <c r="C21" s="53"/>
      <c r="D21" s="51"/>
      <c r="E21" s="7" t="s">
        <v>6</v>
      </c>
      <c r="F21" s="46">
        <v>153028.18</v>
      </c>
      <c r="G21" s="47"/>
      <c r="H21" s="46">
        <v>178532.88</v>
      </c>
      <c r="I21" s="47"/>
      <c r="J21" s="46">
        <v>178532.88</v>
      </c>
      <c r="K21" s="47"/>
      <c r="L21" s="8">
        <v>510099.21</v>
      </c>
      <c r="M21" s="10"/>
    </row>
    <row r="22" spans="2:15" ht="14.25" customHeight="1">
      <c r="B22" s="10"/>
      <c r="C22" s="52">
        <v>4</v>
      </c>
      <c r="D22" s="50" t="s">
        <v>27</v>
      </c>
      <c r="E22" s="5" t="s">
        <v>21</v>
      </c>
      <c r="F22" s="48">
        <v>389.46</v>
      </c>
      <c r="G22" s="45"/>
      <c r="H22" s="48">
        <v>545.38</v>
      </c>
      <c r="I22" s="45"/>
      <c r="J22" s="48">
        <v>545.38</v>
      </c>
      <c r="K22" s="45"/>
      <c r="L22" s="6">
        <f>SUBTOTAL(9,F22:K22)</f>
        <v>1480.2199999999998</v>
      </c>
      <c r="M22" s="10"/>
    </row>
    <row r="23" spans="2:15" ht="14.25" customHeight="1">
      <c r="B23" s="10"/>
      <c r="C23" s="53"/>
      <c r="D23" s="51"/>
      <c r="E23" s="7" t="s">
        <v>6</v>
      </c>
      <c r="F23" s="46">
        <v>24847.18</v>
      </c>
      <c r="G23" s="47"/>
      <c r="H23" s="49">
        <v>28988.38</v>
      </c>
      <c r="I23" s="47"/>
      <c r="J23" s="49">
        <v>28988.38</v>
      </c>
      <c r="K23" s="47"/>
      <c r="L23" s="8">
        <f>SUBTOTAL(9,F23:K23)</f>
        <v>82823.94</v>
      </c>
      <c r="M23" s="10"/>
    </row>
    <row r="24" spans="2:15">
      <c r="B24" s="10"/>
      <c r="C24" s="75"/>
      <c r="D24" s="76"/>
      <c r="E24" s="76"/>
      <c r="F24" s="76"/>
      <c r="G24" s="76"/>
      <c r="H24" s="76"/>
      <c r="I24" s="76"/>
      <c r="J24" s="76"/>
      <c r="K24" s="76"/>
      <c r="L24" s="77"/>
      <c r="M24" s="10"/>
    </row>
    <row r="25" spans="2:15" ht="13.8">
      <c r="B25" s="10"/>
      <c r="C25" s="38" t="s">
        <v>14</v>
      </c>
      <c r="D25" s="39"/>
      <c r="E25" s="40"/>
      <c r="F25" s="73">
        <f>30%*$O$17</f>
        <v>576003.61499999999</v>
      </c>
      <c r="G25" s="74"/>
      <c r="H25" s="73">
        <v>672004.21</v>
      </c>
      <c r="I25" s="74"/>
      <c r="J25" s="73">
        <f>35%*$O$17</f>
        <v>672004.21750000003</v>
      </c>
      <c r="K25" s="74"/>
      <c r="L25" s="41">
        <v>1920012.05</v>
      </c>
      <c r="M25" s="10"/>
      <c r="O25" s="4">
        <f>J25+H25+F25</f>
        <v>1920012.0425</v>
      </c>
    </row>
    <row r="26" spans="2:15" ht="13.8">
      <c r="B26" s="10"/>
      <c r="C26" s="38" t="s">
        <v>4</v>
      </c>
      <c r="D26" s="39"/>
      <c r="E26" s="40"/>
      <c r="F26" s="73"/>
      <c r="G26" s="74"/>
      <c r="H26" s="73"/>
      <c r="I26" s="74"/>
      <c r="J26" s="73"/>
      <c r="K26" s="74"/>
      <c r="L26" s="41">
        <f>SUBTOTAL(9,F26:K26)</f>
        <v>0</v>
      </c>
      <c r="M26" s="10"/>
    </row>
    <row r="27" spans="2:15" ht="13.8">
      <c r="B27" s="10"/>
      <c r="C27" s="38" t="s">
        <v>5</v>
      </c>
      <c r="D27" s="39"/>
      <c r="E27" s="40"/>
      <c r="F27" s="73">
        <f>F25+F26</f>
        <v>576003.61499999999</v>
      </c>
      <c r="G27" s="74"/>
      <c r="H27" s="73">
        <f>H25+H26</f>
        <v>672004.21</v>
      </c>
      <c r="I27" s="74"/>
      <c r="J27" s="73">
        <f>J25+J26</f>
        <v>672004.21750000003</v>
      </c>
      <c r="K27" s="74"/>
      <c r="L27" s="41">
        <v>1920012.05</v>
      </c>
      <c r="M27" s="10"/>
    </row>
    <row r="28" spans="2:15" ht="24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5" ht="13.2">
      <c r="B29" s="10"/>
      <c r="C29" s="42" t="s">
        <v>15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2:15" ht="26.25" customHeight="1">
      <c r="B30" s="10"/>
      <c r="C30" s="42" t="s">
        <v>29</v>
      </c>
      <c r="D30" s="10"/>
      <c r="E30" s="10"/>
      <c r="F30" s="10"/>
      <c r="G30" s="43" t="s">
        <v>31</v>
      </c>
      <c r="H30" s="10"/>
      <c r="I30" s="10"/>
      <c r="J30" s="10"/>
      <c r="K30" s="10"/>
      <c r="L30" s="10"/>
      <c r="M30" s="10"/>
    </row>
    <row r="31" spans="2:15" ht="13.2">
      <c r="B31" s="10"/>
      <c r="C31" s="10"/>
      <c r="D31" s="10"/>
      <c r="E31" s="10"/>
      <c r="F31" s="10"/>
      <c r="G31" s="43" t="s">
        <v>32</v>
      </c>
      <c r="H31" s="10"/>
      <c r="I31" s="10"/>
      <c r="J31" s="10"/>
      <c r="K31" s="10"/>
      <c r="L31" s="10"/>
      <c r="M31" s="10"/>
    </row>
    <row r="32" spans="2:15" ht="33.75" customHeight="1">
      <c r="B32" s="10"/>
      <c r="C32" s="10"/>
      <c r="D32" s="10"/>
      <c r="E32" s="10"/>
      <c r="F32" s="10"/>
      <c r="G32" s="43"/>
      <c r="H32" s="10"/>
      <c r="I32" s="10"/>
      <c r="J32" s="10"/>
      <c r="K32" s="10"/>
      <c r="L32" s="10"/>
      <c r="M32" s="10"/>
    </row>
    <row r="33" spans="2:1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53">
    <mergeCell ref="F27:G27"/>
    <mergeCell ref="H26:I26"/>
    <mergeCell ref="H27:I27"/>
    <mergeCell ref="C24:L24"/>
    <mergeCell ref="J19:K19"/>
    <mergeCell ref="H25:I25"/>
    <mergeCell ref="J25:K25"/>
    <mergeCell ref="F25:G25"/>
    <mergeCell ref="C18:C19"/>
    <mergeCell ref="C20:C21"/>
    <mergeCell ref="C22:C23"/>
    <mergeCell ref="J27:K27"/>
    <mergeCell ref="D18:D19"/>
    <mergeCell ref="J18:K18"/>
    <mergeCell ref="F26:G26"/>
    <mergeCell ref="J26:K26"/>
    <mergeCell ref="F18:G18"/>
    <mergeCell ref="F16:G16"/>
    <mergeCell ref="F17:G17"/>
    <mergeCell ref="F19:G19"/>
    <mergeCell ref="J5:J6"/>
    <mergeCell ref="J12:K12"/>
    <mergeCell ref="I8:L8"/>
    <mergeCell ref="J14:J15"/>
    <mergeCell ref="L13:L15"/>
    <mergeCell ref="J16:K16"/>
    <mergeCell ref="J17:K17"/>
    <mergeCell ref="H19:I19"/>
    <mergeCell ref="H18:I18"/>
    <mergeCell ref="H16:I16"/>
    <mergeCell ref="C16:C17"/>
    <mergeCell ref="H17:I17"/>
    <mergeCell ref="D6:F6"/>
    <mergeCell ref="D9:F10"/>
    <mergeCell ref="H12:I12"/>
    <mergeCell ref="H14:H15"/>
    <mergeCell ref="F14:F15"/>
    <mergeCell ref="F12:G12"/>
    <mergeCell ref="D16:D17"/>
    <mergeCell ref="J20:K20"/>
    <mergeCell ref="J21:K21"/>
    <mergeCell ref="J22:K22"/>
    <mergeCell ref="J23:K23"/>
    <mergeCell ref="D20:D21"/>
    <mergeCell ref="D22:D23"/>
    <mergeCell ref="F20:G20"/>
    <mergeCell ref="F21:G21"/>
    <mergeCell ref="F22:G22"/>
    <mergeCell ref="F23:G23"/>
    <mergeCell ref="H20:I20"/>
    <mergeCell ref="H21:I21"/>
    <mergeCell ref="H22:I22"/>
    <mergeCell ref="H23:I23"/>
  </mergeCells>
  <phoneticPr fontId="7" type="noConversion"/>
  <pageMargins left="0.511811024" right="0.511811024" top="0.78740157499999996" bottom="0.78740157499999996" header="0.31496062000000002" footer="0.31496062000000002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3-etapasSDR-1a5milhoes</vt:lpstr>
      <vt:lpstr>'3-etapasSDR-1a5milhoes'!Area_de_impressao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Eng.º Lima Rafael</dc:creator>
  <cp:lastModifiedBy>Luana Fernanda</cp:lastModifiedBy>
  <cp:lastPrinted>2022-05-20T14:30:57Z</cp:lastPrinted>
  <dcterms:created xsi:type="dcterms:W3CDTF">2009-01-15T18:57:41Z</dcterms:created>
  <dcterms:modified xsi:type="dcterms:W3CDTF">2022-05-20T17:50:58Z</dcterms:modified>
</cp:coreProperties>
</file>