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RÇAMENTOS\PREFEITURA CORDEIRÓPOLIS\RECAPEAMENTO RUA GUILHERME KRAUTER\PMC\"/>
    </mc:Choice>
  </mc:AlternateContent>
  <bookViews>
    <workbookView xWindow="0" yWindow="0" windowWidth="28800" windowHeight="12135" tabRatio="785" activeTab="2"/>
  </bookViews>
  <sheets>
    <sheet name="Planilha Básica" sheetId="1" r:id="rId1"/>
    <sheet name="Cronograma" sheetId="20" r:id="rId2"/>
    <sheet name="QCI" sheetId="21" r:id="rId3"/>
    <sheet name="Memorial de Cálculo" sheetId="22" r:id="rId4"/>
  </sheets>
  <externalReferences>
    <externalReference r:id="rId5"/>
    <externalReference r:id="rId6"/>
    <externalReference r:id="rId7"/>
  </externalReferences>
  <definedNames>
    <definedName name="__shared_1_0_0">#REF!</definedName>
    <definedName name="__shared_1_0_1">#N/A</definedName>
    <definedName name="__shared_1_0_10">#N/A</definedName>
    <definedName name="__shared_1_0_100">#N/A</definedName>
    <definedName name="__shared_1_0_101">#N/A</definedName>
    <definedName name="__shared_1_0_102">#N/A</definedName>
    <definedName name="__shared_1_0_103">#N/A</definedName>
    <definedName name="__shared_1_0_104">#N/A</definedName>
    <definedName name="__shared_1_0_105">#N/A</definedName>
    <definedName name="__shared_1_0_106">#N/A</definedName>
    <definedName name="__shared_1_0_107">#N/A</definedName>
    <definedName name="__shared_1_0_108">#N/A</definedName>
    <definedName name="__shared_1_0_109">#N/A</definedName>
    <definedName name="__shared_1_0_11">#REF!</definedName>
    <definedName name="__shared_1_0_110">#N/A</definedName>
    <definedName name="__shared_1_0_111">#N/A</definedName>
    <definedName name="__shared_1_0_112">#N/A</definedName>
    <definedName name="__shared_1_0_113">#N/A</definedName>
    <definedName name="__shared_1_0_114">#N/A</definedName>
    <definedName name="__shared_1_0_115">#N/A</definedName>
    <definedName name="__shared_1_0_116">#N/A</definedName>
    <definedName name="__shared_1_0_117">#N/A</definedName>
    <definedName name="__shared_1_0_118">#N/A</definedName>
    <definedName name="__shared_1_0_119">#N/A</definedName>
    <definedName name="__shared_1_0_12">#N/A</definedName>
    <definedName name="__shared_1_0_120">#N/A</definedName>
    <definedName name="__shared_1_0_121">#N/A</definedName>
    <definedName name="__shared_1_0_122">#REF!</definedName>
    <definedName name="__shared_1_0_123">#N/A</definedName>
    <definedName name="__shared_1_0_124">#N/A</definedName>
    <definedName name="__shared_1_0_125">#N/A</definedName>
    <definedName name="__shared_1_0_126">#N/A</definedName>
    <definedName name="__shared_1_0_127">#N/A</definedName>
    <definedName name="__shared_1_0_128">#N/A</definedName>
    <definedName name="__shared_1_0_129">#N/A</definedName>
    <definedName name="__shared_1_0_13">#N/A</definedName>
    <definedName name="__shared_1_0_130">#N/A</definedName>
    <definedName name="__shared_1_0_131">#N/A</definedName>
    <definedName name="__shared_1_0_132">#N/A</definedName>
    <definedName name="__shared_1_0_133">#N/A</definedName>
    <definedName name="__shared_1_0_134">#N/A</definedName>
    <definedName name="__shared_1_0_135">#N/A</definedName>
    <definedName name="__shared_1_0_136">#N/A</definedName>
    <definedName name="__shared_1_0_137">#N/A</definedName>
    <definedName name="__shared_1_0_138">#N/A</definedName>
    <definedName name="__shared_1_0_139">#REF!</definedName>
    <definedName name="__shared_1_0_14">#N/A</definedName>
    <definedName name="__shared_1_0_140">#N/A</definedName>
    <definedName name="__shared_1_0_141">#N/A</definedName>
    <definedName name="__shared_1_0_142">#N/A</definedName>
    <definedName name="__shared_1_0_143">#N/A</definedName>
    <definedName name="__shared_1_0_144">#N/A</definedName>
    <definedName name="__shared_1_0_145">#N/A</definedName>
    <definedName name="__shared_1_0_146">#N/A</definedName>
    <definedName name="__shared_1_0_147">#N/A</definedName>
    <definedName name="__shared_1_0_148">#N/A</definedName>
    <definedName name="__shared_1_0_149">#N/A</definedName>
    <definedName name="__shared_1_0_15">#N/A</definedName>
    <definedName name="__shared_1_0_150">#N/A</definedName>
    <definedName name="__shared_1_0_151">#REF!</definedName>
    <definedName name="__shared_1_0_152">#N/A</definedName>
    <definedName name="__shared_1_0_153">#N/A</definedName>
    <definedName name="__shared_1_0_154">#N/A</definedName>
    <definedName name="__shared_1_0_155">#N/A</definedName>
    <definedName name="__shared_1_0_156">#N/A</definedName>
    <definedName name="__shared_1_0_157">#N/A</definedName>
    <definedName name="__shared_1_0_158">#N/A</definedName>
    <definedName name="__shared_1_0_159">#N/A</definedName>
    <definedName name="__shared_1_0_16">#N/A</definedName>
    <definedName name="__shared_1_0_160">#N/A</definedName>
    <definedName name="__shared_1_0_161">#N/A</definedName>
    <definedName name="__shared_1_0_162">#N/A</definedName>
    <definedName name="__shared_1_0_163">#REF!</definedName>
    <definedName name="__shared_1_0_164">#N/A</definedName>
    <definedName name="__shared_1_0_165">#N/A</definedName>
    <definedName name="__shared_1_0_166">#N/A</definedName>
    <definedName name="__shared_1_0_167">#N/A</definedName>
    <definedName name="__shared_1_0_168">#N/A</definedName>
    <definedName name="__shared_1_0_169">#N/A</definedName>
    <definedName name="__shared_1_0_17">#N/A</definedName>
    <definedName name="__shared_1_0_170">#N/A</definedName>
    <definedName name="__shared_1_0_171">#N/A</definedName>
    <definedName name="__shared_1_0_172">#N/A</definedName>
    <definedName name="__shared_1_0_173">#N/A</definedName>
    <definedName name="__shared_1_0_174">#N/A</definedName>
    <definedName name="__shared_1_0_175">#N/A</definedName>
    <definedName name="__shared_1_0_176">#REF!</definedName>
    <definedName name="__shared_1_0_177">#N/A</definedName>
    <definedName name="__shared_1_0_178">#N/A</definedName>
    <definedName name="__shared_1_0_179">#N/A</definedName>
    <definedName name="__shared_1_0_18">#N/A</definedName>
    <definedName name="__shared_1_0_180">#N/A</definedName>
    <definedName name="__shared_1_0_181">#N/A</definedName>
    <definedName name="__shared_1_0_182">#N/A</definedName>
    <definedName name="__shared_1_0_183">#N/A</definedName>
    <definedName name="__shared_1_0_184">#N/A</definedName>
    <definedName name="__shared_1_0_185">#N/A</definedName>
    <definedName name="__shared_1_0_186">#N/A</definedName>
    <definedName name="__shared_1_0_187">#REF!</definedName>
    <definedName name="__shared_1_0_188">#N/A</definedName>
    <definedName name="__shared_1_0_189">#N/A</definedName>
    <definedName name="__shared_1_0_19">#N/A</definedName>
    <definedName name="__shared_1_0_190">#N/A</definedName>
    <definedName name="__shared_1_0_191">#N/A</definedName>
    <definedName name="__shared_1_0_192">#N/A</definedName>
    <definedName name="__shared_1_0_193">#N/A</definedName>
    <definedName name="__shared_1_0_194">#N/A</definedName>
    <definedName name="__shared_1_0_195">#N/A</definedName>
    <definedName name="__shared_1_0_196">#N/A</definedName>
    <definedName name="__shared_1_0_197">#N/A</definedName>
    <definedName name="__shared_1_0_198">#REF!</definedName>
    <definedName name="__shared_1_0_199">#N/A</definedName>
    <definedName name="__shared_1_0_2">#N/A</definedName>
    <definedName name="__shared_1_0_20">#N/A</definedName>
    <definedName name="__shared_1_0_200">#N/A</definedName>
    <definedName name="__shared_1_0_201">#N/A</definedName>
    <definedName name="__shared_1_0_202">#N/A</definedName>
    <definedName name="__shared_1_0_203">#N/A</definedName>
    <definedName name="__shared_1_0_204">#N/A</definedName>
    <definedName name="__shared_1_0_205">#N/A</definedName>
    <definedName name="__shared_1_0_206">#N/A</definedName>
    <definedName name="__shared_1_0_207">#N/A</definedName>
    <definedName name="__shared_1_0_208">#N/A</definedName>
    <definedName name="__shared_1_0_209">#REF!</definedName>
    <definedName name="__shared_1_0_21">#N/A</definedName>
    <definedName name="__shared_1_0_210">#N/A</definedName>
    <definedName name="__shared_1_0_211">#N/A</definedName>
    <definedName name="__shared_1_0_212">#N/A</definedName>
    <definedName name="__shared_1_0_213">#N/A</definedName>
    <definedName name="__shared_1_0_214">#N/A</definedName>
    <definedName name="__shared_1_0_215">#N/A</definedName>
    <definedName name="__shared_1_0_216">#N/A</definedName>
    <definedName name="__shared_1_0_217">#N/A</definedName>
    <definedName name="__shared_1_0_218">#N/A</definedName>
    <definedName name="__shared_1_0_219">#N/A</definedName>
    <definedName name="__shared_1_0_22">#REF!</definedName>
    <definedName name="__shared_1_0_220">#REF!</definedName>
    <definedName name="__shared_1_0_221">#N/A</definedName>
    <definedName name="__shared_1_0_222">#N/A</definedName>
    <definedName name="__shared_1_0_223">#N/A</definedName>
    <definedName name="__shared_1_0_224">#N/A</definedName>
    <definedName name="__shared_1_0_225">#N/A</definedName>
    <definedName name="__shared_1_0_226">#N/A</definedName>
    <definedName name="__shared_1_0_227">#N/A</definedName>
    <definedName name="__shared_1_0_228">#N/A</definedName>
    <definedName name="__shared_1_0_229">#N/A</definedName>
    <definedName name="__shared_1_0_23">#N/A</definedName>
    <definedName name="__shared_1_0_230">#N/A</definedName>
    <definedName name="__shared_1_0_231">#N/A</definedName>
    <definedName name="__shared_1_0_232">#REF!</definedName>
    <definedName name="__shared_1_0_233">#N/A</definedName>
    <definedName name="__shared_1_0_234">#N/A</definedName>
    <definedName name="__shared_1_0_235">#N/A</definedName>
    <definedName name="__shared_1_0_236">#N/A</definedName>
    <definedName name="__shared_1_0_237">#N/A</definedName>
    <definedName name="__shared_1_0_238">#N/A</definedName>
    <definedName name="__shared_1_0_239">#N/A</definedName>
    <definedName name="__shared_1_0_24">#N/A</definedName>
    <definedName name="__shared_1_0_240">#N/A</definedName>
    <definedName name="__shared_1_0_241">#N/A</definedName>
    <definedName name="__shared_1_0_242">#N/A</definedName>
    <definedName name="__shared_1_0_243">#REF!</definedName>
    <definedName name="__shared_1_0_244">#N/A</definedName>
    <definedName name="__shared_1_0_245">#N/A</definedName>
    <definedName name="__shared_1_0_246">#N/A</definedName>
    <definedName name="__shared_1_0_247">#N/A</definedName>
    <definedName name="__shared_1_0_248">#N/A</definedName>
    <definedName name="__shared_1_0_249">#N/A</definedName>
    <definedName name="__shared_1_0_25">#N/A</definedName>
    <definedName name="__shared_1_0_250">#N/A</definedName>
    <definedName name="__shared_1_0_251">#N/A</definedName>
    <definedName name="__shared_1_0_252">#N/A</definedName>
    <definedName name="__shared_1_0_253">#N/A</definedName>
    <definedName name="__shared_1_0_254">#REF!</definedName>
    <definedName name="__shared_1_0_255">#N/A</definedName>
    <definedName name="__shared_1_0_256">#N/A</definedName>
    <definedName name="__shared_1_0_257">#N/A</definedName>
    <definedName name="__shared_1_0_258">#N/A</definedName>
    <definedName name="__shared_1_0_259">#N/A</definedName>
    <definedName name="__shared_1_0_26">#N/A</definedName>
    <definedName name="__shared_1_0_260">#N/A</definedName>
    <definedName name="__shared_1_0_261">#N/A</definedName>
    <definedName name="__shared_1_0_262">#N/A</definedName>
    <definedName name="__shared_1_0_263">#N/A</definedName>
    <definedName name="__shared_1_0_264">#N/A</definedName>
    <definedName name="__shared_1_0_265">#REF!</definedName>
    <definedName name="__shared_1_0_266">#N/A</definedName>
    <definedName name="__shared_1_0_267">#N/A</definedName>
    <definedName name="__shared_1_0_268">#N/A</definedName>
    <definedName name="__shared_1_0_269">#N/A</definedName>
    <definedName name="__shared_1_0_27">#N/A</definedName>
    <definedName name="__shared_1_0_270">#N/A</definedName>
    <definedName name="__shared_1_0_271">#N/A</definedName>
    <definedName name="__shared_1_0_272">#N/A</definedName>
    <definedName name="__shared_1_0_273">#N/A</definedName>
    <definedName name="__shared_1_0_274">#N/A</definedName>
    <definedName name="__shared_1_0_275">#N/A</definedName>
    <definedName name="__shared_1_0_276">#REF!</definedName>
    <definedName name="__shared_1_0_277">#N/A</definedName>
    <definedName name="__shared_1_0_278">#N/A</definedName>
    <definedName name="__shared_1_0_279">#N/A</definedName>
    <definedName name="__shared_1_0_28">#N/A</definedName>
    <definedName name="__shared_1_0_280">#N/A</definedName>
    <definedName name="__shared_1_0_281">#N/A</definedName>
    <definedName name="__shared_1_0_282">#N/A</definedName>
    <definedName name="__shared_1_0_283">#N/A</definedName>
    <definedName name="__shared_1_0_284">#N/A</definedName>
    <definedName name="__shared_1_0_285">#N/A</definedName>
    <definedName name="__shared_1_0_286">#N/A</definedName>
    <definedName name="__shared_1_0_287">#REF!</definedName>
    <definedName name="__shared_1_0_288">#N/A</definedName>
    <definedName name="__shared_1_0_289">#N/A</definedName>
    <definedName name="__shared_1_0_29">#N/A</definedName>
    <definedName name="__shared_1_0_290">#N/A</definedName>
    <definedName name="__shared_1_0_291">#N/A</definedName>
    <definedName name="__shared_1_0_292">#N/A</definedName>
    <definedName name="__shared_1_0_293">#N/A</definedName>
    <definedName name="__shared_1_0_294">#N/A</definedName>
    <definedName name="__shared_1_0_295">#N/A</definedName>
    <definedName name="__shared_1_0_296">#N/A</definedName>
    <definedName name="__shared_1_0_297">#N/A</definedName>
    <definedName name="__shared_1_0_298">#REF!</definedName>
    <definedName name="__shared_1_0_299">#N/A</definedName>
    <definedName name="__shared_1_0_3">#N/A</definedName>
    <definedName name="__shared_1_0_30">#N/A</definedName>
    <definedName name="__shared_1_0_300">#N/A</definedName>
    <definedName name="__shared_1_0_301">#N/A</definedName>
    <definedName name="__shared_1_0_302">#N/A</definedName>
    <definedName name="__shared_1_0_303">#N/A</definedName>
    <definedName name="__shared_1_0_304">#N/A</definedName>
    <definedName name="__shared_1_0_305">#N/A</definedName>
    <definedName name="__shared_1_0_306">#N/A</definedName>
    <definedName name="__shared_1_0_307">#N/A</definedName>
    <definedName name="__shared_1_0_308">#N/A</definedName>
    <definedName name="__shared_1_0_309">#REF!</definedName>
    <definedName name="__shared_1_0_31">#N/A</definedName>
    <definedName name="__shared_1_0_310">#N/A</definedName>
    <definedName name="__shared_1_0_311">#N/A</definedName>
    <definedName name="__shared_1_0_312">#N/A</definedName>
    <definedName name="__shared_1_0_313">#N/A</definedName>
    <definedName name="__shared_1_0_314">#N/A</definedName>
    <definedName name="__shared_1_0_315">#N/A</definedName>
    <definedName name="__shared_1_0_316">#N/A</definedName>
    <definedName name="__shared_1_0_317">#N/A</definedName>
    <definedName name="__shared_1_0_318">#N/A</definedName>
    <definedName name="__shared_1_0_319">#N/A</definedName>
    <definedName name="__shared_1_0_32">#N/A</definedName>
    <definedName name="__shared_1_0_320">#REF!</definedName>
    <definedName name="__shared_1_0_321">#N/A</definedName>
    <definedName name="__shared_1_0_322">#N/A</definedName>
    <definedName name="__shared_1_0_323">#N/A</definedName>
    <definedName name="__shared_1_0_324">#N/A</definedName>
    <definedName name="__shared_1_0_325">#N/A</definedName>
    <definedName name="__shared_1_0_326">#N/A</definedName>
    <definedName name="__shared_1_0_327">#N/A</definedName>
    <definedName name="__shared_1_0_328">#N/A</definedName>
    <definedName name="__shared_1_0_329">#N/A</definedName>
    <definedName name="__shared_1_0_33">#REF!</definedName>
    <definedName name="__shared_1_0_330">#N/A</definedName>
    <definedName name="__shared_1_0_331">#REF!</definedName>
    <definedName name="__shared_1_0_332">#N/A</definedName>
    <definedName name="__shared_1_0_333">#N/A</definedName>
    <definedName name="__shared_1_0_334">#N/A</definedName>
    <definedName name="__shared_1_0_335">#N/A</definedName>
    <definedName name="__shared_1_0_336">#N/A</definedName>
    <definedName name="__shared_1_0_337">#N/A</definedName>
    <definedName name="__shared_1_0_338">#N/A</definedName>
    <definedName name="__shared_1_0_339">#N/A</definedName>
    <definedName name="__shared_1_0_34">#N/A</definedName>
    <definedName name="__shared_1_0_340">#N/A</definedName>
    <definedName name="__shared_1_0_341">#N/A</definedName>
    <definedName name="__shared_1_0_342">#REF!</definedName>
    <definedName name="__shared_1_0_343">#N/A</definedName>
    <definedName name="__shared_1_0_344">#N/A</definedName>
    <definedName name="__shared_1_0_345">#N/A</definedName>
    <definedName name="__shared_1_0_346">#N/A</definedName>
    <definedName name="__shared_1_0_347">#N/A</definedName>
    <definedName name="__shared_1_0_348">#N/A</definedName>
    <definedName name="__shared_1_0_349">#N/A</definedName>
    <definedName name="__shared_1_0_35">#N/A</definedName>
    <definedName name="__shared_1_0_350">#N/A</definedName>
    <definedName name="__shared_1_0_351">#N/A</definedName>
    <definedName name="__shared_1_0_352">#N/A</definedName>
    <definedName name="__shared_1_0_353">#REF!</definedName>
    <definedName name="__shared_1_0_354">#N/A</definedName>
    <definedName name="__shared_1_0_355">#N/A</definedName>
    <definedName name="__shared_1_0_356">#N/A</definedName>
    <definedName name="__shared_1_0_357">#N/A</definedName>
    <definedName name="__shared_1_0_358">#N/A</definedName>
    <definedName name="__shared_1_0_359">#N/A</definedName>
    <definedName name="__shared_1_0_36">#N/A</definedName>
    <definedName name="__shared_1_0_360">#N/A</definedName>
    <definedName name="__shared_1_0_361">#N/A</definedName>
    <definedName name="__shared_1_0_362">#N/A</definedName>
    <definedName name="__shared_1_0_363">#N/A</definedName>
    <definedName name="__shared_1_0_364">#REF!</definedName>
    <definedName name="__shared_1_0_365">#N/A</definedName>
    <definedName name="__shared_1_0_366">#N/A</definedName>
    <definedName name="__shared_1_0_367">#N/A</definedName>
    <definedName name="__shared_1_0_368">#N/A</definedName>
    <definedName name="__shared_1_0_369">#N/A</definedName>
    <definedName name="__shared_1_0_37">#N/A</definedName>
    <definedName name="__shared_1_0_370">#N/A</definedName>
    <definedName name="__shared_1_0_371">#N/A</definedName>
    <definedName name="__shared_1_0_372">#N/A</definedName>
    <definedName name="__shared_1_0_373">#N/A</definedName>
    <definedName name="__shared_1_0_374">#N/A</definedName>
    <definedName name="__shared_1_0_375">#REF!</definedName>
    <definedName name="__shared_1_0_376">#N/A</definedName>
    <definedName name="__shared_1_0_377">#N/A</definedName>
    <definedName name="__shared_1_0_378">#N/A</definedName>
    <definedName name="__shared_1_0_379">#N/A</definedName>
    <definedName name="__shared_1_0_38">#N/A</definedName>
    <definedName name="__shared_1_0_380">#N/A</definedName>
    <definedName name="__shared_1_0_381">#N/A</definedName>
    <definedName name="__shared_1_0_382">#N/A</definedName>
    <definedName name="__shared_1_0_383">#N/A</definedName>
    <definedName name="__shared_1_0_384">#N/A</definedName>
    <definedName name="__shared_1_0_385">#N/A</definedName>
    <definedName name="__shared_1_0_386">#REF!</definedName>
    <definedName name="__shared_1_0_387">#N/A</definedName>
    <definedName name="__shared_1_0_388">#N/A</definedName>
    <definedName name="__shared_1_0_389">#N/A</definedName>
    <definedName name="__shared_1_0_39">#N/A</definedName>
    <definedName name="__shared_1_0_390">#N/A</definedName>
    <definedName name="__shared_1_0_391">#N/A</definedName>
    <definedName name="__shared_1_0_392">#N/A</definedName>
    <definedName name="__shared_1_0_393">#N/A</definedName>
    <definedName name="__shared_1_0_394">#N/A</definedName>
    <definedName name="__shared_1_0_395">#N/A</definedName>
    <definedName name="__shared_1_0_396">#N/A</definedName>
    <definedName name="__shared_1_0_397">#REF!</definedName>
    <definedName name="__shared_1_0_398">#N/A</definedName>
    <definedName name="__shared_1_0_399">#N/A</definedName>
    <definedName name="__shared_1_0_4">#N/A</definedName>
    <definedName name="__shared_1_0_40">#N/A</definedName>
    <definedName name="__shared_1_0_400">#N/A</definedName>
    <definedName name="__shared_1_0_401">#N/A</definedName>
    <definedName name="__shared_1_0_402">#N/A</definedName>
    <definedName name="__shared_1_0_403">#N/A</definedName>
    <definedName name="__shared_1_0_404">#N/A</definedName>
    <definedName name="__shared_1_0_405">#N/A</definedName>
    <definedName name="__shared_1_0_406">#N/A</definedName>
    <definedName name="__shared_1_0_407">#N/A</definedName>
    <definedName name="__shared_1_0_408">#REF!</definedName>
    <definedName name="__shared_1_0_409">#N/A</definedName>
    <definedName name="__shared_1_0_41">#N/A</definedName>
    <definedName name="__shared_1_0_410">#N/A</definedName>
    <definedName name="__shared_1_0_411">#N/A</definedName>
    <definedName name="__shared_1_0_412">#N/A</definedName>
    <definedName name="__shared_1_0_413">#N/A</definedName>
    <definedName name="__shared_1_0_414">#N/A</definedName>
    <definedName name="__shared_1_0_415">#N/A</definedName>
    <definedName name="__shared_1_0_416">#N/A</definedName>
    <definedName name="__shared_1_0_417">#N/A</definedName>
    <definedName name="__shared_1_0_418">#N/A</definedName>
    <definedName name="__shared_1_0_419">#REF!</definedName>
    <definedName name="__shared_1_0_42">#N/A</definedName>
    <definedName name="__shared_1_0_420">#N/A</definedName>
    <definedName name="__shared_1_0_421">#N/A</definedName>
    <definedName name="__shared_1_0_422">#N/A</definedName>
    <definedName name="__shared_1_0_423">#N/A</definedName>
    <definedName name="__shared_1_0_424">#N/A</definedName>
    <definedName name="__shared_1_0_425">#N/A</definedName>
    <definedName name="__shared_1_0_426">#N/A</definedName>
    <definedName name="__shared_1_0_427">#N/A</definedName>
    <definedName name="__shared_1_0_428">#N/A</definedName>
    <definedName name="__shared_1_0_429">#N/A</definedName>
    <definedName name="__shared_1_0_43">#N/A</definedName>
    <definedName name="__shared_1_0_430">#REF!</definedName>
    <definedName name="__shared_1_0_431">#N/A</definedName>
    <definedName name="__shared_1_0_432">#N/A</definedName>
    <definedName name="__shared_1_0_433">#N/A</definedName>
    <definedName name="__shared_1_0_434">#N/A</definedName>
    <definedName name="__shared_1_0_435">#N/A</definedName>
    <definedName name="__shared_1_0_436">#N/A</definedName>
    <definedName name="__shared_1_0_437">#N/A</definedName>
    <definedName name="__shared_1_0_438">#N/A</definedName>
    <definedName name="__shared_1_0_439">#N/A</definedName>
    <definedName name="__shared_1_0_44">#REF!</definedName>
    <definedName name="__shared_1_0_440">#N/A</definedName>
    <definedName name="__shared_1_0_441">#REF!</definedName>
    <definedName name="__shared_1_0_442">#N/A</definedName>
    <definedName name="__shared_1_0_443">#N/A</definedName>
    <definedName name="__shared_1_0_444">#N/A</definedName>
    <definedName name="__shared_1_0_445">#N/A</definedName>
    <definedName name="__shared_1_0_446">#N/A</definedName>
    <definedName name="__shared_1_0_447">#N/A</definedName>
    <definedName name="__shared_1_0_448">#N/A</definedName>
    <definedName name="__shared_1_0_449">#N/A</definedName>
    <definedName name="__shared_1_0_45">#N/A</definedName>
    <definedName name="__shared_1_0_450">#N/A</definedName>
    <definedName name="__shared_1_0_451">#N/A</definedName>
    <definedName name="__shared_1_0_452">#N/A</definedName>
    <definedName name="__shared_1_0_453">#N/A</definedName>
    <definedName name="__shared_1_0_454">#REF!</definedName>
    <definedName name="__shared_1_0_455">#N/A</definedName>
    <definedName name="__shared_1_0_456">#N/A</definedName>
    <definedName name="__shared_1_0_457">#N/A</definedName>
    <definedName name="__shared_1_0_458">#N/A</definedName>
    <definedName name="__shared_1_0_459">#N/A</definedName>
    <definedName name="__shared_1_0_46">#N/A</definedName>
    <definedName name="__shared_1_0_460">#N/A</definedName>
    <definedName name="__shared_1_0_461">#N/A</definedName>
    <definedName name="__shared_1_0_462">#N/A</definedName>
    <definedName name="__shared_1_0_463">#N/A</definedName>
    <definedName name="__shared_1_0_464">#N/A</definedName>
    <definedName name="__shared_1_0_465">#REF!</definedName>
    <definedName name="__shared_1_0_466">#N/A</definedName>
    <definedName name="__shared_1_0_467">#N/A</definedName>
    <definedName name="__shared_1_0_468">#N/A</definedName>
    <definedName name="__shared_1_0_469">#N/A</definedName>
    <definedName name="__shared_1_0_47">#N/A</definedName>
    <definedName name="__shared_1_0_470">#N/A</definedName>
    <definedName name="__shared_1_0_471">#N/A</definedName>
    <definedName name="__shared_1_0_472">#N/A</definedName>
    <definedName name="__shared_1_0_473">#N/A</definedName>
    <definedName name="__shared_1_0_474">#N/A</definedName>
    <definedName name="__shared_1_0_475">#N/A</definedName>
    <definedName name="__shared_1_0_476">#N/A</definedName>
    <definedName name="__shared_1_0_477">#REF!</definedName>
    <definedName name="__shared_1_0_478">#N/A</definedName>
    <definedName name="__shared_1_0_479">#N/A</definedName>
    <definedName name="__shared_1_0_48">#N/A</definedName>
    <definedName name="__shared_1_0_480">#N/A</definedName>
    <definedName name="__shared_1_0_481">#N/A</definedName>
    <definedName name="__shared_1_0_482">#N/A</definedName>
    <definedName name="__shared_1_0_483">#N/A</definedName>
    <definedName name="__shared_1_0_484">#N/A</definedName>
    <definedName name="__shared_1_0_485">#N/A</definedName>
    <definedName name="__shared_1_0_486">#N/A</definedName>
    <definedName name="__shared_1_0_487">#N/A</definedName>
    <definedName name="__shared_1_0_488">#REF!</definedName>
    <definedName name="__shared_1_0_489">#N/A</definedName>
    <definedName name="__shared_1_0_49">#N/A</definedName>
    <definedName name="__shared_1_0_490">#N/A</definedName>
    <definedName name="__shared_1_0_491">#N/A</definedName>
    <definedName name="__shared_1_0_492">#N/A</definedName>
    <definedName name="__shared_1_0_493">#N/A</definedName>
    <definedName name="__shared_1_0_494">#N/A</definedName>
    <definedName name="__shared_1_0_495">#N/A</definedName>
    <definedName name="__shared_1_0_496">#N/A</definedName>
    <definedName name="__shared_1_0_497">#N/A</definedName>
    <definedName name="__shared_1_0_498">#N/A</definedName>
    <definedName name="__shared_1_0_5">#N/A</definedName>
    <definedName name="__shared_1_0_50">#N/A</definedName>
    <definedName name="__shared_1_0_51">#N/A</definedName>
    <definedName name="__shared_1_0_52">#N/A</definedName>
    <definedName name="__shared_1_0_53">#N/A</definedName>
    <definedName name="__shared_1_0_54">#N/A</definedName>
    <definedName name="__shared_1_0_55">#REF!</definedName>
    <definedName name="__shared_1_0_56">#N/A</definedName>
    <definedName name="__shared_1_0_57">#N/A</definedName>
    <definedName name="__shared_1_0_58">#N/A</definedName>
    <definedName name="__shared_1_0_59">#N/A</definedName>
    <definedName name="__shared_1_0_6">#N/A</definedName>
    <definedName name="__shared_1_0_60">#N/A</definedName>
    <definedName name="__shared_1_0_61">#N/A</definedName>
    <definedName name="__shared_1_0_62">#N/A</definedName>
    <definedName name="__shared_1_0_63">#N/A</definedName>
    <definedName name="__shared_1_0_64">#N/A</definedName>
    <definedName name="__shared_1_0_65">#N/A</definedName>
    <definedName name="__shared_1_0_66">#REF!</definedName>
    <definedName name="__shared_1_0_67">#N/A</definedName>
    <definedName name="__shared_1_0_68">#N/A</definedName>
    <definedName name="__shared_1_0_69">#N/A</definedName>
    <definedName name="__shared_1_0_7">#N/A</definedName>
    <definedName name="__shared_1_0_70">#N/A</definedName>
    <definedName name="__shared_1_0_71">#N/A</definedName>
    <definedName name="__shared_1_0_72">#N/A</definedName>
    <definedName name="__shared_1_0_73">#N/A</definedName>
    <definedName name="__shared_1_0_74">#N/A</definedName>
    <definedName name="__shared_1_0_75">#N/A</definedName>
    <definedName name="__shared_1_0_76">#N/A</definedName>
    <definedName name="__shared_1_0_77">#N/A</definedName>
    <definedName name="__shared_1_0_78">#REF!</definedName>
    <definedName name="__shared_1_0_79">#N/A</definedName>
    <definedName name="__shared_1_0_8">#N/A</definedName>
    <definedName name="__shared_1_0_80">#N/A</definedName>
    <definedName name="__shared_1_0_81">#N/A</definedName>
    <definedName name="__shared_1_0_82">#N/A</definedName>
    <definedName name="__shared_1_0_83">#N/A</definedName>
    <definedName name="__shared_1_0_84">#N/A</definedName>
    <definedName name="__shared_1_0_85">#N/A</definedName>
    <definedName name="__shared_1_0_86">#N/A</definedName>
    <definedName name="__shared_1_0_87">#N/A</definedName>
    <definedName name="__shared_1_0_88">#N/A</definedName>
    <definedName name="__shared_1_0_89">#N/A</definedName>
    <definedName name="__shared_1_0_9">#N/A</definedName>
    <definedName name="__shared_1_0_90">#N/A</definedName>
    <definedName name="__shared_1_0_91">#N/A</definedName>
    <definedName name="__shared_1_0_92">#REF!</definedName>
    <definedName name="__shared_1_0_93">#N/A</definedName>
    <definedName name="__shared_1_0_94">#N/A</definedName>
    <definedName name="__shared_1_0_95">#N/A</definedName>
    <definedName name="__shared_1_0_96">#N/A</definedName>
    <definedName name="__shared_1_0_97">#N/A</definedName>
    <definedName name="__shared_1_0_98">#N/A</definedName>
    <definedName name="__shared_1_0_99">#N/A</definedName>
    <definedName name="__shared_2_0_0">#N/A</definedName>
    <definedName name="__shared_2_0_1">#N/A</definedName>
    <definedName name="__shared_2_0_2">#N/A</definedName>
    <definedName name="__shared_2_0_3">#N/A</definedName>
    <definedName name="__shared_2_0_4">#N/A</definedName>
    <definedName name="_xlnm.Print_Area" localSheetId="1">Cronograma!$A$1:$H$21</definedName>
    <definedName name="_xlnm.Print_Area" localSheetId="0">'Planilha Básica'!$A$1:$I$61</definedName>
    <definedName name="_xlnm.Print_Area" localSheetId="2">QCI!$A$1:$AA$31</definedName>
    <definedName name="Cronograma1" localSheetId="1">#REF!</definedName>
    <definedName name="Cronograma1" localSheetId="3">#N/A</definedName>
    <definedName name="Cronograma1" localSheetId="2">#N/A</definedName>
    <definedName name="Cronograma1">#REF!</definedName>
    <definedName name="Fl_01" localSheetId="1">#REF!</definedName>
    <definedName name="Fl_01" localSheetId="3">#N/A</definedName>
    <definedName name="Fl_01" localSheetId="2">#N/A</definedName>
    <definedName name="Fl_01">#REF!</definedName>
    <definedName name="pla" localSheetId="3">#N/A</definedName>
    <definedName name="pla" localSheetId="2">#N/A</definedName>
    <definedName name="pla">#REF!</definedName>
    <definedName name="planilha" localSheetId="3">#N/A</definedName>
    <definedName name="planilha" localSheetId="2">#N/A</definedName>
    <definedName name="planilha">#REF!</definedName>
    <definedName name="SHARED_FORMULA_10_144_10_144_0">#REF!</definedName>
    <definedName name="SHARED_FORMULA_10_176_10_176_0">#REF!</definedName>
    <definedName name="SHARED_FORMULA_11_144_11_144_0">#REF!*#REF!</definedName>
    <definedName name="SHARED_FORMULA_11_176_11_176_0">#REF!*#REF!</definedName>
    <definedName name="SHARED_FORMULA_12_144_12_144_0">#REF!*#REF!</definedName>
    <definedName name="SHARED_FORMULA_12_176_12_176_0">#REF!*#REF!</definedName>
    <definedName name="SHARED_FORMULA_13_144_13_144_0">#REF!*#REF!</definedName>
    <definedName name="SHARED_FORMULA_13_176_13_176_0">#REF!*#REF!</definedName>
    <definedName name="SHARED_FORMULA_14_144_14_144_0">#REF!*#REF!</definedName>
    <definedName name="SHARED_FORMULA_14_176_14_176_0">#REF!*#REF!</definedName>
    <definedName name="SHARED_FORMULA_15_144_15_144_0">(((#REF!+#REF!+#REF!)*(1+#REF!))*(1+#REF!))</definedName>
    <definedName name="SHARED_FORMULA_15_176_15_176_0">(((#REF!+#REF!+#REF!)*(1+#REF!))*(1+#REF!))</definedName>
    <definedName name="SHARED_FORMULA_16_144_16_144_0">(((#REF!+#REF!+#REF!)*(1+#REF!))*(1+#REF!))</definedName>
    <definedName name="SHARED_FORMULA_16_176_16_176_0">(((#REF!+#REF!+#REF!)*(1+#REF!))*(1+#REF!))</definedName>
    <definedName name="SHARED_FORMULA_17_144_17_144_0">#REF!+#REF!</definedName>
    <definedName name="SHARED_FORMULA_17_176_17_176_0">#REF!+#REF!</definedName>
    <definedName name="SHARED_FORMULA_18_144_18_144_0">#REF!*#REF!</definedName>
    <definedName name="SHARED_FORMULA_18_176_18_176_0">#REF!*#REF!</definedName>
    <definedName name="SHARED_FORMULA_19_145_19_145_0">#REF!*#REF!</definedName>
    <definedName name="SHARED_FORMULA_19_177_19_177_0">#REF!*#REF!</definedName>
    <definedName name="SHARED_FORMULA_20_145_20_145_0">#REF!+#REF!</definedName>
    <definedName name="SHARED_FORMULA_20_177_20_177_0">#REF!+#REF!</definedName>
    <definedName name="SHARED_FORMULA_29_145_29_145_0">UPPER(#REF!)</definedName>
    <definedName name="SHARED_FORMULA_29_177_29_177_0">UPPER(#REF!)</definedName>
    <definedName name="SHARED_FORMULA_6_103_6_103_3">SUM(#REF!)</definedName>
    <definedName name="SHARED_FORMULA_6_124_6_124_3">SUM(#REF!)</definedName>
    <definedName name="SHARED_FORMULA_6_134_6_134_3">SUM(#REF!)</definedName>
    <definedName name="SHARED_FORMULA_6_152_6_152_3">SUM(#REF!)</definedName>
    <definedName name="SHARED_FORMULA_6_162_6_162_3">SUM(#REF!)</definedName>
    <definedName name="SHARED_FORMULA_6_176_6_176_3">SUM(#REF!)</definedName>
    <definedName name="SHARED_FORMULA_6_20_6_20_3">SUM(#REF!)</definedName>
    <definedName name="SHARED_FORMULA_6_44_6_44_3">SUM(#REF!)</definedName>
    <definedName name="SHARED_FORMULA_6_60_6_60_3">SUM(#REF!)</definedName>
    <definedName name="SHARED_FORMULA_6_69_6_69_3">SUM(#REF!)</definedName>
    <definedName name="SHARED_FORMULA_6_80_6_80_3">SUM(#REF!)</definedName>
    <definedName name="SHARED_FORMULA_6_95_6_95_3">SUM(#REF!)</definedName>
    <definedName name="_xlnm.Print_Titles" localSheetId="1">Cronograma!$1:$9</definedName>
    <definedName name="_xlnm.Print_Titles" localSheetId="0">'Planilha Básica'!$1:$10</definedName>
  </definedNames>
  <calcPr calcId="152511"/>
</workbook>
</file>

<file path=xl/calcChain.xml><?xml version="1.0" encoding="utf-8"?>
<calcChain xmlns="http://schemas.openxmlformats.org/spreadsheetml/2006/main">
  <c r="U6" i="21" l="1"/>
  <c r="D17" i="22" l="1"/>
  <c r="F23" i="1" l="1"/>
  <c r="D16" i="22" l="1"/>
  <c r="B19" i="21"/>
  <c r="B17" i="21"/>
  <c r="B15" i="21"/>
  <c r="D18" i="22"/>
  <c r="D19" i="22" s="1"/>
  <c r="F19" i="1" s="1"/>
  <c r="F16" i="1"/>
  <c r="F12" i="1"/>
  <c r="B12" i="1"/>
  <c r="C12" i="1"/>
  <c r="D12" i="1"/>
  <c r="E12" i="1"/>
  <c r="F17" i="1"/>
  <c r="F18" i="1" l="1"/>
  <c r="G19" i="1"/>
  <c r="E19" i="1"/>
  <c r="C19" i="22" s="1"/>
  <c r="D19" i="1"/>
  <c r="B19" i="22" s="1"/>
  <c r="C19" i="1"/>
  <c r="B19" i="1"/>
  <c r="G18" i="1"/>
  <c r="E18" i="1"/>
  <c r="C18" i="22" s="1"/>
  <c r="D18" i="1"/>
  <c r="B18" i="22" s="1"/>
  <c r="C18" i="1"/>
  <c r="B18" i="1"/>
  <c r="D23" i="22" l="1"/>
  <c r="B29" i="21"/>
  <c r="AE17" i="21"/>
  <c r="AG15" i="21" s="1"/>
  <c r="AB20" i="21"/>
  <c r="A6" i="22"/>
  <c r="A5" i="22"/>
  <c r="A4" i="22"/>
  <c r="A3" i="22"/>
  <c r="A2" i="22"/>
  <c r="F17" i="20"/>
  <c r="H17" i="20" s="1"/>
  <c r="AG16" i="21" l="1"/>
  <c r="E24" i="1"/>
  <c r="B23" i="1"/>
  <c r="C23" i="1"/>
  <c r="D23" i="1"/>
  <c r="B23" i="22" s="1"/>
  <c r="E23" i="1"/>
  <c r="C23" i="22" s="1"/>
  <c r="D22" i="1"/>
  <c r="I44" i="1"/>
  <c r="I43" i="1"/>
  <c r="I42" i="1"/>
  <c r="I41" i="1"/>
  <c r="I40" i="1"/>
  <c r="I39" i="1"/>
  <c r="I38" i="1"/>
  <c r="I37" i="1"/>
  <c r="B11" i="22"/>
  <c r="C10" i="22"/>
  <c r="B10" i="22"/>
  <c r="A10" i="22"/>
  <c r="O13" i="21"/>
  <c r="P21" i="21"/>
  <c r="O24" i="21" s="1"/>
  <c r="Q21" i="21"/>
  <c r="T21" i="21"/>
  <c r="E13" i="1"/>
  <c r="E20" i="1"/>
  <c r="F15" i="20"/>
  <c r="H15" i="20" s="1"/>
  <c r="F13" i="20"/>
  <c r="H13" i="20" s="1"/>
  <c r="B17" i="20" l="1"/>
  <c r="C19" i="21" s="1"/>
  <c r="B22" i="22"/>
  <c r="E17" i="1"/>
  <c r="E16" i="1"/>
  <c r="C12" i="22"/>
  <c r="D15" i="1"/>
  <c r="D11" i="1"/>
  <c r="C16" i="22" l="1"/>
  <c r="C17" i="22"/>
  <c r="I47" i="1"/>
  <c r="E27" i="1" s="1"/>
  <c r="G23" i="1"/>
  <c r="B13" i="20"/>
  <c r="C15" i="21" s="1"/>
  <c r="B15" i="20"/>
  <c r="C17" i="21" s="1"/>
  <c r="B15" i="22"/>
  <c r="H18" i="1" l="1"/>
  <c r="I18" i="1" s="1"/>
  <c r="H19" i="1"/>
  <c r="I19" i="1" s="1"/>
  <c r="H23" i="1"/>
  <c r="I23" i="1" s="1"/>
  <c r="I24" i="1" s="1"/>
  <c r="B12" i="22"/>
  <c r="C17" i="20" l="1"/>
  <c r="Y19" i="21" s="1"/>
  <c r="G12" i="1" l="1"/>
  <c r="B16" i="1"/>
  <c r="C16" i="1"/>
  <c r="D16" i="1"/>
  <c r="B17" i="1"/>
  <c r="C17" i="1"/>
  <c r="D17" i="1"/>
  <c r="H12" i="1" l="1"/>
  <c r="I12" i="1" s="1"/>
  <c r="I13" i="1" s="1"/>
  <c r="B16" i="22"/>
  <c r="B17" i="22"/>
  <c r="C13" i="20" l="1"/>
  <c r="Y15" i="21" s="1"/>
  <c r="H17" i="1" l="1"/>
  <c r="G16" i="1"/>
  <c r="H16" i="1" s="1"/>
  <c r="I16" i="1" s="1"/>
  <c r="I17" i="1" l="1"/>
  <c r="I20" i="1" s="1"/>
  <c r="C15" i="20" s="1"/>
  <c r="I26" i="1" l="1"/>
  <c r="AD15" i="21" l="1"/>
  <c r="AF15" i="21" s="1"/>
  <c r="AF17" i="21" s="1"/>
  <c r="AE18" i="21" s="1"/>
  <c r="AE19" i="21" s="1"/>
  <c r="E13" i="22"/>
  <c r="C20" i="20"/>
  <c r="Y17" i="21"/>
  <c r="A5" i="20"/>
  <c r="A4" i="20"/>
  <c r="A3" i="20"/>
  <c r="AF19" i="21" l="1"/>
  <c r="U15" i="21" s="1"/>
  <c r="Y21" i="21"/>
  <c r="D17" i="20"/>
  <c r="D13" i="20"/>
  <c r="D15" i="20"/>
  <c r="C19" i="20"/>
  <c r="R15" i="21" l="1"/>
  <c r="X15" i="21" s="1"/>
  <c r="U17" i="21"/>
  <c r="S15" i="21"/>
  <c r="E20" i="20"/>
  <c r="E21" i="20" s="1"/>
  <c r="D20" i="20"/>
  <c r="G20" i="20"/>
  <c r="G21" i="20" s="1"/>
  <c r="U19" i="21" l="1"/>
  <c r="S19" i="21" s="1"/>
  <c r="S17" i="21"/>
  <c r="R17" i="21"/>
  <c r="O15" i="21"/>
  <c r="F20" i="20"/>
  <c r="H20" i="20" s="1"/>
  <c r="S21" i="21" l="1"/>
  <c r="U21" i="21" s="1"/>
  <c r="R19" i="21"/>
  <c r="O17" i="21"/>
  <c r="X17" i="21"/>
  <c r="X19" i="21" l="1"/>
  <c r="O19" i="21"/>
  <c r="O21" i="21" s="1"/>
  <c r="AB21" i="21" l="1"/>
  <c r="Y22" i="21" s="1"/>
  <c r="R21" i="21"/>
  <c r="X21" i="21" s="1"/>
</calcChain>
</file>

<file path=xl/sharedStrings.xml><?xml version="1.0" encoding="utf-8"?>
<sst xmlns="http://schemas.openxmlformats.org/spreadsheetml/2006/main" count="141" uniqueCount="122">
  <si>
    <t xml:space="preserve">PLANILHA ORÇAMENTÁRIA </t>
  </si>
  <si>
    <t>Item</t>
  </si>
  <si>
    <t>Código do Serviço</t>
  </si>
  <si>
    <t>Código da Instituição</t>
  </si>
  <si>
    <t>Descrição de Serviços</t>
  </si>
  <si>
    <t>UN</t>
  </si>
  <si>
    <t>Quant.</t>
  </si>
  <si>
    <t>Preço Unit.</t>
  </si>
  <si>
    <t>Preço Serviço</t>
  </si>
  <si>
    <t>CÓDIGOS</t>
  </si>
  <si>
    <t>DESCRIÇÃO</t>
  </si>
  <si>
    <t>Total</t>
  </si>
  <si>
    <t>CRONOGRAMA FÍSICO FINANCEIRO</t>
  </si>
  <si>
    <t>DESCRIÇÃO DOS SERVIÇOS</t>
  </si>
  <si>
    <t>SIMPL.%</t>
  </si>
  <si>
    <t>ACUM. %</t>
  </si>
  <si>
    <t>Total da Obra</t>
  </si>
  <si>
    <t>Totais de cada mês</t>
  </si>
  <si>
    <t>VALOR TOTAL SERVIÇOS (R$)</t>
  </si>
  <si>
    <t>PESO          %</t>
  </si>
  <si>
    <t>ALEXANDRE R.GAINO</t>
  </si>
  <si>
    <t>CREA 5060435411</t>
  </si>
  <si>
    <t>DATA BASE</t>
  </si>
  <si>
    <t>TOTAL GERAL COM BDI</t>
  </si>
  <si>
    <t>Proprietário: PREFEITURA MUNICIPAL DE CORDEIRÓPOLIS</t>
  </si>
  <si>
    <t>MÊS 01</t>
  </si>
  <si>
    <t>Arquivo: 051 - O - 1632 - 20 - 001_0</t>
  </si>
  <si>
    <t>Data Base: Outubro 2017</t>
  </si>
  <si>
    <t>Item Componente do BDI</t>
  </si>
  <si>
    <r>
      <t>A</t>
    </r>
    <r>
      <rPr>
        <sz val="11"/>
        <rFont val="Arial"/>
        <family val="2"/>
      </rPr>
      <t xml:space="preserve">dministração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>entral</t>
    </r>
  </si>
  <si>
    <r>
      <t>S</t>
    </r>
    <r>
      <rPr>
        <sz val="11"/>
        <rFont val="Arial"/>
        <family val="2"/>
      </rPr>
      <t xml:space="preserve">eguro e </t>
    </r>
    <r>
      <rPr>
        <b/>
        <sz val="11"/>
        <rFont val="Arial"/>
        <family val="2"/>
      </rPr>
      <t>G</t>
    </r>
    <r>
      <rPr>
        <sz val="11"/>
        <rFont val="Arial"/>
        <family val="2"/>
      </rPr>
      <t>arantia</t>
    </r>
  </si>
  <si>
    <r>
      <t>R</t>
    </r>
    <r>
      <rPr>
        <sz val="11"/>
        <rFont val="Arial"/>
        <family val="2"/>
      </rPr>
      <t>isco</t>
    </r>
  </si>
  <si>
    <r>
      <t>D</t>
    </r>
    <r>
      <rPr>
        <sz val="11"/>
        <rFont val="Arial"/>
        <family val="2"/>
      </rPr>
      <t xml:space="preserve">espesas </t>
    </r>
    <r>
      <rPr>
        <b/>
        <sz val="11"/>
        <rFont val="Arial"/>
        <family val="2"/>
      </rPr>
      <t>F</t>
    </r>
    <r>
      <rPr>
        <sz val="11"/>
        <rFont val="Arial"/>
        <family val="2"/>
      </rPr>
      <t>inanceiras</t>
    </r>
  </si>
  <si>
    <r>
      <t>L</t>
    </r>
    <r>
      <rPr>
        <sz val="11"/>
        <rFont val="Arial"/>
        <family val="2"/>
      </rPr>
      <t>ucro</t>
    </r>
  </si>
  <si>
    <r>
      <t>I1:</t>
    </r>
    <r>
      <rPr>
        <sz val="11"/>
        <rFont val="Arial"/>
        <family val="2"/>
      </rPr>
      <t xml:space="preserve"> PIS e COFINS</t>
    </r>
  </si>
  <si>
    <r>
      <t>I2:</t>
    </r>
    <r>
      <rPr>
        <sz val="11"/>
        <rFont val="Arial"/>
        <family val="2"/>
      </rPr>
      <t xml:space="preserve"> ISSQN (conforme legislação municipal)</t>
    </r>
  </si>
  <si>
    <t>I3: Cont.Prev s/Rec.Bruta (Lei 13.161/2015 - Desoneração)</t>
  </si>
  <si>
    <t>BDI - SEM Desoneração da folha de pagamento</t>
  </si>
  <si>
    <t>BDI - COM Desoneração da folha de pagamento</t>
  </si>
  <si>
    <t>O PROCEDIMENTO ADOTADO NA ELABORAÇÃO DESTA PLANILHA ESTÁ DE ACORDO COM PREÇOS UNITÁRIOS, EXTRAÍDOS E  MULTIPLICADO DOS ÍNDICES DA TCPO (TABELAS DE COMPOSIÇÕES DE PREÇOS PARA ORÇAMENTO) E RESPEITANDO PREÇOS DE INSUMOS BASE SINAPI. NOS CASOS EM QUE O SERVIÇO OU INSUMO NÃO CONSTA DO BANCO DE DADOS DA REFERIDA TABELA, FORAM ADOTADAS OUTRAS BASES DE PREÇOS RELATIVOS (SINAPI, CPOS, FDE, SIURB E/OU DER ). PARA SERVIÇOS DE VERBA E OU NÃO ENCONTRADOS,  UTILIZAMOS COMPOSIÇÔES GERADAS POR ESTE BANCO DE DADOS, RESPEITANDO INSUMOS BASE PINI.</t>
  </si>
  <si>
    <t>MÊS 02</t>
  </si>
  <si>
    <t/>
  </si>
  <si>
    <t>TOTAL ITEM</t>
  </si>
  <si>
    <t xml:space="preserve">    ENG. CIVIL</t>
  </si>
  <si>
    <t>tecnico responsavel</t>
  </si>
  <si>
    <t>Tipo de contrapartida: FIN = Financeira; OS = em Obras e Serviços.</t>
  </si>
  <si>
    <t xml:space="preserve">ou EF se execução e/ou fornecimento a contratar/contrado. </t>
  </si>
  <si>
    <t>Forma de execução: AD = Administração Direta pelo Tomador</t>
  </si>
  <si>
    <t>FIN</t>
  </si>
  <si>
    <t>obrigatoria</t>
  </si>
  <si>
    <t>CP PRETENDIDA</t>
  </si>
  <si>
    <t>REPASSE</t>
  </si>
  <si>
    <t>CONTRAPARTIDA</t>
  </si>
  <si>
    <t>OS ou FIN</t>
  </si>
  <si>
    <t>EF ou AD</t>
  </si>
  <si>
    <t xml:space="preserve"> R$</t>
  </si>
  <si>
    <t>Total %</t>
  </si>
  <si>
    <t>(%)</t>
  </si>
  <si>
    <t>Outros            (R$)</t>
  </si>
  <si>
    <t>CONTA PREENCH</t>
  </si>
  <si>
    <t>Próprios       (R$)</t>
  </si>
  <si>
    <t>%</t>
  </si>
  <si>
    <t>SOMENTE CP</t>
  </si>
  <si>
    <t>VERIFIC USO REP</t>
  </si>
  <si>
    <t>R$</t>
  </si>
  <si>
    <t>Inferior</t>
  </si>
  <si>
    <t>Superior</t>
  </si>
  <si>
    <t>Quant./unid</t>
  </si>
  <si>
    <t>Descição</t>
  </si>
  <si>
    <t>Contrapartida</t>
  </si>
  <si>
    <t>Execução</t>
  </si>
  <si>
    <t>Discriminação</t>
  </si>
  <si>
    <t>Limite</t>
  </si>
  <si>
    <t>OCULTAR</t>
  </si>
  <si>
    <t>Ocultar</t>
  </si>
  <si>
    <t>Repassse</t>
  </si>
  <si>
    <t>X</t>
  </si>
  <si>
    <t>Financiamento</t>
  </si>
  <si>
    <t>Programa/Modalidade/Ação</t>
  </si>
  <si>
    <t>Operação</t>
  </si>
  <si>
    <t xml:space="preserve"> SICONV 837322-216</t>
  </si>
  <si>
    <t>Caixa Econômica Federal</t>
  </si>
  <si>
    <t>Aprovação  (data)</t>
  </si>
  <si>
    <t>Empreendimento ( nome/apelido)</t>
  </si>
  <si>
    <t>Município/UF</t>
  </si>
  <si>
    <t>Proponente/Tomador</t>
  </si>
  <si>
    <t>Nº do CT</t>
  </si>
  <si>
    <t>#00</t>
  </si>
  <si>
    <t>QCI - Quadro de Composição do Investimento</t>
  </si>
  <si>
    <t>Grau de Sigilo</t>
  </si>
  <si>
    <t>Quant. Total</t>
  </si>
  <si>
    <t>2</t>
  </si>
  <si>
    <t>_________________________</t>
  </si>
  <si>
    <t>MEMORIAL DE CÁLCULO</t>
  </si>
  <si>
    <t>Cordeirópolis / SP</t>
  </si>
  <si>
    <t>3</t>
  </si>
  <si>
    <t>Memória</t>
  </si>
  <si>
    <t>Área Total do Pavimento Recapeado ( dimensões irregulares para especificar em memória - consultar projeto técnico )</t>
  </si>
  <si>
    <t xml:space="preserve">Conjunto faixas travessia pedestres - 1,63 m² cada faixa unitária x 56 Unidades </t>
  </si>
  <si>
    <t>Marcação Área Conflito Total de 40,42 m² - ( (36 metros lineares Borda com 0,15m espessura) + (80,73 metros faixas internas x 0,10 m espessura) ) x 3 unidades</t>
  </si>
  <si>
    <t>Faixa continua do "PARE" - 54 metros lineares x 0,40 espessura</t>
  </si>
  <si>
    <t>2.1</t>
  </si>
  <si>
    <t>2.2</t>
  </si>
  <si>
    <t>2.3</t>
  </si>
  <si>
    <t>2.4</t>
  </si>
  <si>
    <t>3.1</t>
  </si>
  <si>
    <t>1.1</t>
  </si>
  <si>
    <t>Outubro de 2017.</t>
  </si>
  <si>
    <t>SINAPI</t>
  </si>
  <si>
    <t>SIURB</t>
  </si>
  <si>
    <t>Largura 4m x Altura 3m</t>
  </si>
  <si>
    <t>Preço Unit. Com BDI</t>
  </si>
  <si>
    <t>SISTEMA NACIONAL DE PESQUISA DE CUSTOS E ÍNDICES DA CONSTRUÇÃO CIVIL</t>
  </si>
  <si>
    <t>Área Total do Pavimento Recapeado ( dimensões irregulares para especificar em memória - consultar projeto técnico )    x 0,04 de espessura</t>
  </si>
  <si>
    <t>Área pavimento recapeado (5.178 m² ) x Espessura Camada de Rolagem ( 4cm ) x 15 quilometro de distancia</t>
  </si>
  <si>
    <t>SECRETARIA DE URBANISMO DE SÃO PAULO (INFRA) - COM DESONERAÇÃO</t>
  </si>
  <si>
    <t>Pictograma "PARE" = 1,85 m² x 12 unidades</t>
  </si>
  <si>
    <t>907 metros lineares faixa divisas e alertas x 0,10 metros espessura</t>
  </si>
  <si>
    <t>Local : RUA GUILHERME KRAUTER, RUA  JOSÉ OLIVA DEL TESO e AV. ARISTEU MARCICANO - MUNICÍPIO DE CORDEIRÓPOLIS / SP</t>
  </si>
  <si>
    <t>Obra : RECAPEAMENTO ASFÁLTICO</t>
  </si>
  <si>
    <t>1038.689-07/2017</t>
  </si>
  <si>
    <t>Planejamento Urbano - Implantação ou Melhoria de Infraestrutura Urbana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</si>
</sst>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_-;\-* #,##0_-;_-* &quot;-&quot;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"/>
    <numFmt numFmtId="167" formatCode="_(&quot;R$&quot;* #,##0.00_);_(&quot;R$&quot;* \(#,##0.00\);_(&quot;R$&quot;* &quot;-&quot;??_);_(@_)"/>
    <numFmt numFmtId="170" formatCode="&quot;R$&quot;#,##0_);[Red]\(&quot;R$&quot;#,##0\)"/>
    <numFmt numFmtId="171" formatCode="#,##0.00\ ;&quot; (&quot;#,##0.00\);&quot; -&quot;#\ ;@\ "/>
    <numFmt numFmtId="172" formatCode="[$R$-416]\ #,##0.00;[Red]\-[$R$-416]\ #,##0.00"/>
    <numFmt numFmtId="173" formatCode="d/m/yyyy"/>
    <numFmt numFmtId="174" formatCode="_(* #,##0.00_);_(* \(#,##0.00\);_(* \-??_);_(@_)"/>
    <numFmt numFmtId="175" formatCode="_(&quot;R$ &quot;* #,##0.00_);_(&quot;R$ &quot;* \(#,##0.00\);_(&quot;R$ &quot;* \-??_);_(@_)"/>
  </numFmts>
  <fonts count="48">
    <font>
      <sz val="10"/>
      <name val="Arial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30"/>
      <name val="Britannic Bold"/>
      <family val="2"/>
    </font>
    <font>
      <sz val="14"/>
      <name val="Britannic Bold"/>
      <family val="2"/>
    </font>
    <font>
      <b/>
      <sz val="10"/>
      <name val="Arial Narrow"/>
      <family val="2"/>
    </font>
    <font>
      <sz val="10"/>
      <name val="Arial"/>
      <family val="2"/>
    </font>
    <font>
      <sz val="10"/>
      <color indexed="8"/>
      <name val="Arial Narrow"/>
      <family val="2"/>
    </font>
    <font>
      <b/>
      <sz val="12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sz val="11"/>
      <color indexed="9"/>
      <name val="Arial Narrow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1"/>
      <color indexed="63"/>
      <name val="Arial1"/>
      <charset val="1"/>
    </font>
    <font>
      <sz val="8"/>
      <name val="Arial"/>
      <family val="2"/>
      <charset val="1"/>
    </font>
    <font>
      <b/>
      <sz val="9"/>
      <name val="Arial"/>
      <family val="2"/>
      <charset val="1"/>
    </font>
    <font>
      <sz val="9"/>
      <name val="Arial"/>
      <family val="2"/>
      <charset val="1"/>
    </font>
    <font>
      <sz val="11"/>
      <name val="Arial Narrow"/>
      <family val="2"/>
      <charset val="1"/>
    </font>
    <font>
      <sz val="10"/>
      <name val="Arial"/>
      <family val="2"/>
      <charset val="1"/>
    </font>
    <font>
      <b/>
      <sz val="9"/>
      <color indexed="10"/>
      <name val="Arial"/>
      <family val="2"/>
      <charset val="1"/>
    </font>
    <font>
      <sz val="9"/>
      <color indexed="22"/>
      <name val="Arial"/>
      <family val="2"/>
      <charset val="1"/>
    </font>
    <font>
      <sz val="12"/>
      <name val="Arial"/>
      <family val="2"/>
      <charset val="1"/>
    </font>
    <font>
      <b/>
      <sz val="9"/>
      <name val="Arial"/>
      <family val="2"/>
    </font>
    <font>
      <sz val="9"/>
      <color indexed="12"/>
      <name val="Arial"/>
      <family val="2"/>
      <charset val="1"/>
    </font>
    <font>
      <b/>
      <sz val="11"/>
      <color indexed="12"/>
      <name val="Arial Narrow"/>
      <family val="2"/>
      <charset val="1"/>
    </font>
    <font>
      <b/>
      <sz val="11"/>
      <name val="Arial Narrow"/>
      <family val="2"/>
      <charset val="1"/>
    </font>
    <font>
      <sz val="11"/>
      <color indexed="63"/>
      <name val="Arial Narrow"/>
      <family val="2"/>
      <charset val="1"/>
    </font>
    <font>
      <b/>
      <sz val="10"/>
      <name val="Arial"/>
      <family val="2"/>
      <charset val="1"/>
    </font>
    <font>
      <b/>
      <sz val="12"/>
      <name val="Arial"/>
      <family val="2"/>
      <charset val="1"/>
    </font>
    <font>
      <sz val="9"/>
      <color indexed="8"/>
      <name val="Arial"/>
      <family val="2"/>
      <charset val="1"/>
    </font>
    <font>
      <b/>
      <sz val="11"/>
      <color indexed="63"/>
      <name val="Arial1"/>
      <charset val="1"/>
    </font>
    <font>
      <b/>
      <sz val="12"/>
      <name val="Swis721 Md BT"/>
      <family val="2"/>
      <charset val="1"/>
    </font>
    <font>
      <b/>
      <sz val="11"/>
      <color indexed="63"/>
      <name val="Arial Narrow"/>
      <family val="2"/>
    </font>
    <font>
      <b/>
      <sz val="14"/>
      <name val="Arial Narrow"/>
      <family val="2"/>
    </font>
    <font>
      <b/>
      <sz val="11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</font>
    <font>
      <b/>
      <sz val="11"/>
      <color rgb="FFFF0000"/>
      <name val="Arial Narrow"/>
      <family val="2"/>
      <charset val="1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31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44"/>
      </patternFill>
    </fill>
    <fill>
      <patternFill patternType="solid">
        <fgColor indexed="22"/>
        <bgColor indexed="44"/>
      </patternFill>
    </fill>
    <fill>
      <patternFill patternType="solid">
        <fgColor theme="0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 tint="-4.9989318521683403E-2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8"/>
      </right>
      <top/>
      <bottom style="medium">
        <color indexed="64"/>
      </bottom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/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ck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indexed="8"/>
      </left>
      <right style="medium">
        <color indexed="64"/>
      </right>
      <top/>
      <bottom style="medium">
        <color indexed="64"/>
      </bottom>
      <diagonal/>
    </border>
    <border>
      <left style="thick">
        <color indexed="8"/>
      </left>
      <right style="thick">
        <color indexed="8"/>
      </right>
      <top/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8"/>
      </left>
      <right/>
      <top/>
      <bottom style="medium">
        <color indexed="64"/>
      </bottom>
      <diagonal/>
    </border>
    <border>
      <left/>
      <right/>
      <top/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2">
    <xf numFmtId="0" fontId="0" fillId="0" borderId="0"/>
    <xf numFmtId="167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6" fillId="0" borderId="0"/>
    <xf numFmtId="0" fontId="10" fillId="0" borderId="0"/>
    <xf numFmtId="0" fontId="11" fillId="0" borderId="0"/>
    <xf numFmtId="0" fontId="12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6" fillId="0" borderId="0"/>
    <xf numFmtId="0" fontId="23" fillId="0" borderId="0"/>
    <xf numFmtId="174" fontId="23" fillId="0" borderId="0"/>
    <xf numFmtId="9" fontId="6" fillId="0" borderId="0" applyFont="0" applyFill="0" applyBorder="0" applyAlignment="0" applyProtection="0"/>
    <xf numFmtId="9" fontId="6" fillId="0" borderId="0"/>
    <xf numFmtId="174" fontId="23" fillId="0" borderId="0"/>
    <xf numFmtId="0" fontId="28" fillId="0" borderId="0"/>
    <xf numFmtId="9" fontId="1" fillId="0" borderId="0" applyFont="0" applyFill="0" applyBorder="0" applyAlignment="0" applyProtection="0"/>
    <xf numFmtId="175" fontId="23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</cellStyleXfs>
  <cellXfs count="488">
    <xf numFmtId="0" fontId="0" fillId="0" borderId="0" xfId="0"/>
    <xf numFmtId="0" fontId="2" fillId="2" borderId="0" xfId="0" applyNumberFormat="1" applyFont="1" applyFill="1" applyAlignment="1">
      <alignment horizontal="center"/>
    </xf>
    <xf numFmtId="166" fontId="2" fillId="2" borderId="0" xfId="0" applyNumberFormat="1" applyFont="1" applyFill="1" applyAlignment="1">
      <alignment horizontal="center"/>
    </xf>
    <xf numFmtId="0" fontId="2" fillId="2" borderId="0" xfId="0" applyFont="1" applyFill="1" applyAlignment="1"/>
    <xf numFmtId="0" fontId="5" fillId="3" borderId="1" xfId="0" applyNumberFormat="1" applyFont="1" applyFill="1" applyBorder="1" applyAlignment="1">
      <alignment horizontal="center" vertical="center" wrapText="1"/>
    </xf>
    <xf numFmtId="166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5" fillId="3" borderId="1" xfId="13" applyNumberFormat="1" applyFont="1" applyFill="1" applyBorder="1" applyAlignment="1">
      <alignment horizontal="center" vertical="center" wrapText="1"/>
    </xf>
    <xf numFmtId="165" fontId="9" fillId="3" borderId="1" xfId="18" applyFont="1" applyFill="1" applyBorder="1" applyAlignment="1">
      <alignment horizontal="center" vertical="center" wrapText="1"/>
    </xf>
    <xf numFmtId="165" fontId="5" fillId="3" borderId="1" xfId="18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wrapText="1"/>
    </xf>
    <xf numFmtId="0" fontId="5" fillId="2" borderId="0" xfId="0" applyFont="1" applyFill="1" applyAlignment="1"/>
    <xf numFmtId="0" fontId="7" fillId="3" borderId="1" xfId="0" applyNumberFormat="1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right" wrapText="1"/>
    </xf>
    <xf numFmtId="0" fontId="2" fillId="3" borderId="1" xfId="0" applyNumberFormat="1" applyFont="1" applyFill="1" applyBorder="1" applyAlignment="1">
      <alignment horizontal="center"/>
    </xf>
    <xf numFmtId="165" fontId="7" fillId="3" borderId="1" xfId="13" applyNumberFormat="1" applyFont="1" applyFill="1" applyBorder="1" applyAlignment="1">
      <alignment horizontal="right"/>
    </xf>
    <xf numFmtId="165" fontId="9" fillId="3" borderId="1" xfId="13" applyNumberFormat="1" applyFont="1" applyFill="1" applyBorder="1" applyAlignment="1"/>
    <xf numFmtId="165" fontId="2" fillId="2" borderId="0" xfId="18" applyFont="1" applyFill="1" applyAlignment="1"/>
    <xf numFmtId="49" fontId="2" fillId="2" borderId="0" xfId="0" applyNumberFormat="1" applyFont="1" applyFill="1" applyAlignment="1">
      <alignment horizontal="center"/>
    </xf>
    <xf numFmtId="4" fontId="2" fillId="2" borderId="0" xfId="13" applyNumberFormat="1" applyFont="1" applyFill="1" applyAlignment="1">
      <alignment horizontal="center"/>
    </xf>
    <xf numFmtId="165" fontId="7" fillId="2" borderId="0" xfId="18" applyFont="1" applyFill="1" applyAlignment="1"/>
    <xf numFmtId="0" fontId="2" fillId="2" borderId="0" xfId="0" applyFont="1" applyFill="1" applyAlignment="1">
      <alignment wrapText="1"/>
    </xf>
    <xf numFmtId="0" fontId="5" fillId="5" borderId="0" xfId="0" applyNumberFormat="1" applyFont="1" applyFill="1" applyAlignment="1">
      <alignment horizontal="left"/>
    </xf>
    <xf numFmtId="0" fontId="13" fillId="2" borderId="0" xfId="0" applyFont="1" applyFill="1" applyBorder="1" applyAlignment="1" applyProtection="1">
      <alignment horizontal="left"/>
    </xf>
    <xf numFmtId="165" fontId="6" fillId="2" borderId="0" xfId="19" applyFont="1" applyFill="1" applyBorder="1" applyProtection="1"/>
    <xf numFmtId="0" fontId="15" fillId="2" borderId="0" xfId="0" applyFont="1" applyFill="1" applyProtection="1"/>
    <xf numFmtId="0" fontId="4" fillId="2" borderId="0" xfId="0" applyFont="1" applyFill="1" applyAlignment="1" applyProtection="1">
      <alignment horizontal="center" vertical="top"/>
    </xf>
    <xf numFmtId="0" fontId="6" fillId="2" borderId="0" xfId="0" applyFont="1" applyFill="1" applyAlignment="1" applyProtection="1"/>
    <xf numFmtId="0" fontId="6" fillId="2" borderId="0" xfId="0" applyFont="1" applyFill="1" applyProtection="1"/>
    <xf numFmtId="165" fontId="13" fillId="2" borderId="0" xfId="19" applyFont="1" applyFill="1" applyBorder="1" applyAlignment="1" applyProtection="1">
      <alignment horizontal="center"/>
    </xf>
    <xf numFmtId="2" fontId="17" fillId="4" borderId="2" xfId="8" applyNumberFormat="1" applyFont="1" applyFill="1" applyBorder="1" applyProtection="1"/>
    <xf numFmtId="2" fontId="17" fillId="4" borderId="3" xfId="8" applyNumberFormat="1" applyFont="1" applyFill="1" applyBorder="1" applyProtection="1"/>
    <xf numFmtId="0" fontId="19" fillId="2" borderId="0" xfId="0" applyFont="1" applyFill="1" applyAlignment="1" applyProtection="1">
      <alignment horizontal="center"/>
    </xf>
    <xf numFmtId="2" fontId="18" fillId="4" borderId="4" xfId="8" applyNumberFormat="1" applyFont="1" applyFill="1" applyBorder="1" applyAlignment="1" applyProtection="1">
      <alignment horizontal="centerContinuous"/>
    </xf>
    <xf numFmtId="2" fontId="18" fillId="4" borderId="5" xfId="8" applyNumberFormat="1" applyFont="1" applyFill="1" applyBorder="1" applyAlignment="1" applyProtection="1">
      <alignment horizontal="centerContinuous"/>
    </xf>
    <xf numFmtId="2" fontId="18" fillId="4" borderId="6" xfId="8" applyNumberFormat="1" applyFont="1" applyFill="1" applyBorder="1" applyAlignment="1" applyProtection="1">
      <alignment horizontal="centerContinuous"/>
    </xf>
    <xf numFmtId="2" fontId="18" fillId="4" borderId="7" xfId="8" applyNumberFormat="1" applyFont="1" applyFill="1" applyBorder="1" applyAlignment="1" applyProtection="1">
      <alignment horizontal="centerContinuous"/>
    </xf>
    <xf numFmtId="0" fontId="5" fillId="2" borderId="9" xfId="0" applyFont="1" applyFill="1" applyBorder="1" applyAlignment="1" applyProtection="1">
      <alignment horizontal="right" vertical="top"/>
    </xf>
    <xf numFmtId="2" fontId="17" fillId="2" borderId="9" xfId="8" applyNumberFormat="1" applyFont="1" applyFill="1" applyBorder="1" applyAlignment="1" applyProtection="1">
      <alignment wrapText="1"/>
    </xf>
    <xf numFmtId="164" fontId="20" fillId="2" borderId="9" xfId="8" applyNumberFormat="1" applyFont="1" applyFill="1" applyBorder="1" applyAlignment="1" applyProtection="1">
      <alignment horizontal="right"/>
    </xf>
    <xf numFmtId="2" fontId="17" fillId="2" borderId="9" xfId="8" applyNumberFormat="1" applyFont="1" applyFill="1" applyBorder="1" applyProtection="1"/>
    <xf numFmtId="2" fontId="2" fillId="4" borderId="10" xfId="8" applyNumberFormat="1" applyFont="1" applyFill="1" applyBorder="1" applyAlignment="1" applyProtection="1">
      <alignment horizontal="right"/>
    </xf>
    <xf numFmtId="2" fontId="5" fillId="4" borderId="11" xfId="8" applyNumberFormat="1" applyFont="1" applyFill="1" applyBorder="1" applyAlignment="1" applyProtection="1">
      <alignment horizontal="right"/>
    </xf>
    <xf numFmtId="164" fontId="5" fillId="4" borderId="9" xfId="8" applyNumberFormat="1" applyFont="1" applyFill="1" applyBorder="1" applyProtection="1"/>
    <xf numFmtId="9" fontId="5" fillId="4" borderId="12" xfId="9" applyFont="1" applyFill="1" applyBorder="1" applyAlignment="1" applyProtection="1">
      <alignment horizontal="center"/>
    </xf>
    <xf numFmtId="10" fontId="2" fillId="4" borderId="13" xfId="9" applyNumberFormat="1" applyFont="1" applyFill="1" applyBorder="1" applyAlignment="1" applyProtection="1">
      <alignment horizontal="centerContinuous"/>
    </xf>
    <xf numFmtId="10" fontId="5" fillId="4" borderId="9" xfId="9" applyNumberFormat="1" applyFont="1" applyFill="1" applyBorder="1" applyProtection="1"/>
    <xf numFmtId="2" fontId="2" fillId="4" borderId="6" xfId="8" applyNumberFormat="1" applyFont="1" applyFill="1" applyBorder="1" applyAlignment="1" applyProtection="1">
      <alignment horizontal="right"/>
    </xf>
    <xf numFmtId="2" fontId="5" fillId="4" borderId="7" xfId="8" applyNumberFormat="1" applyFont="1" applyFill="1" applyBorder="1" applyAlignment="1" applyProtection="1">
      <alignment horizontal="right"/>
    </xf>
    <xf numFmtId="167" fontId="2" fillId="4" borderId="10" xfId="1" applyFont="1" applyFill="1" applyBorder="1" applyProtection="1"/>
    <xf numFmtId="167" fontId="2" fillId="4" borderId="9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165" fontId="6" fillId="2" borderId="0" xfId="19" applyFont="1" applyFill="1" applyProtection="1"/>
    <xf numFmtId="166" fontId="6" fillId="2" borderId="0" xfId="0" applyNumberFormat="1" applyFont="1" applyFill="1" applyProtection="1"/>
    <xf numFmtId="2" fontId="18" fillId="4" borderId="13" xfId="8" applyNumberFormat="1" applyFont="1" applyFill="1" applyBorder="1" applyAlignment="1" applyProtection="1">
      <alignment horizontal="centerContinuous" vertical="center"/>
    </xf>
    <xf numFmtId="10" fontId="5" fillId="4" borderId="13" xfId="9" applyNumberFormat="1" applyFont="1" applyFill="1" applyBorder="1" applyProtection="1"/>
    <xf numFmtId="2" fontId="17" fillId="2" borderId="9" xfId="8" applyNumberFormat="1" applyFont="1" applyFill="1" applyBorder="1" applyAlignment="1" applyProtection="1">
      <alignment horizontal="center"/>
    </xf>
    <xf numFmtId="0" fontId="2" fillId="5" borderId="0" xfId="0" applyNumberFormat="1" applyFont="1" applyFill="1" applyAlignment="1">
      <alignment horizontal="center"/>
    </xf>
    <xf numFmtId="0" fontId="2" fillId="5" borderId="0" xfId="0" applyNumberFormat="1" applyFont="1" applyFill="1" applyBorder="1" applyAlignment="1">
      <alignment horizontal="center"/>
    </xf>
    <xf numFmtId="10" fontId="5" fillId="3" borderId="1" xfId="0" applyNumberFormat="1" applyFont="1" applyFill="1" applyBorder="1" applyAlignment="1">
      <alignment horizontal="center"/>
    </xf>
    <xf numFmtId="4" fontId="7" fillId="3" borderId="1" xfId="13" applyNumberFormat="1" applyFont="1" applyFill="1" applyBorder="1" applyAlignment="1"/>
    <xf numFmtId="0" fontId="6" fillId="0" borderId="0" xfId="5"/>
    <xf numFmtId="0" fontId="2" fillId="5" borderId="0" xfId="0" applyFont="1" applyFill="1" applyAlignment="1"/>
    <xf numFmtId="0" fontId="7" fillId="5" borderId="1" xfId="0" applyNumberFormat="1" applyFont="1" applyFill="1" applyBorder="1" applyAlignment="1">
      <alignment horizontal="center"/>
    </xf>
    <xf numFmtId="0" fontId="7" fillId="5" borderId="1" xfId="0" applyNumberFormat="1" applyFont="1" applyFill="1" applyBorder="1" applyAlignment="1">
      <alignment wrapText="1"/>
    </xf>
    <xf numFmtId="0" fontId="7" fillId="5" borderId="1" xfId="0" applyNumberFormat="1" applyFont="1" applyFill="1" applyBorder="1" applyAlignment="1">
      <alignment horizontal="center" wrapText="1"/>
    </xf>
    <xf numFmtId="4" fontId="7" fillId="5" borderId="1" xfId="0" applyNumberFormat="1" applyFont="1" applyFill="1" applyBorder="1" applyAlignment="1">
      <alignment wrapText="1"/>
    </xf>
    <xf numFmtId="165" fontId="7" fillId="5" borderId="1" xfId="13" applyNumberFormat="1" applyFont="1" applyFill="1" applyBorder="1" applyAlignment="1">
      <alignment horizontal="right"/>
    </xf>
    <xf numFmtId="165" fontId="7" fillId="5" borderId="1" xfId="13" applyNumberFormat="1" applyFont="1" applyFill="1" applyBorder="1" applyAlignment="1"/>
    <xf numFmtId="0" fontId="5" fillId="5" borderId="0" xfId="0" applyFont="1" applyFill="1" applyAlignment="1"/>
    <xf numFmtId="1" fontId="2" fillId="2" borderId="26" xfId="0" applyNumberFormat="1" applyFont="1" applyFill="1" applyBorder="1" applyAlignment="1" applyProtection="1">
      <alignment horizontal="left" vertical="top" wrapText="1"/>
    </xf>
    <xf numFmtId="1" fontId="2" fillId="2" borderId="27" xfId="0" applyNumberFormat="1" applyFont="1" applyFill="1" applyBorder="1" applyAlignment="1" applyProtection="1">
      <alignment horizontal="left" vertical="top" wrapText="1"/>
    </xf>
    <xf numFmtId="164" fontId="17" fillId="2" borderId="28" xfId="8" applyNumberFormat="1" applyFont="1" applyFill="1" applyBorder="1" applyAlignment="1" applyProtection="1">
      <alignment horizontal="right"/>
    </xf>
    <xf numFmtId="10" fontId="6" fillId="5" borderId="29" xfId="12" applyNumberFormat="1" applyFont="1" applyFill="1" applyBorder="1" applyProtection="1"/>
    <xf numFmtId="2" fontId="17" fillId="2" borderId="30" xfId="8" applyNumberFormat="1" applyFont="1" applyFill="1" applyBorder="1" applyProtection="1"/>
    <xf numFmtId="2" fontId="17" fillId="2" borderId="31" xfId="8" applyNumberFormat="1" applyFont="1" applyFill="1" applyBorder="1" applyProtection="1"/>
    <xf numFmtId="1" fontId="2" fillId="2" borderId="32" xfId="0" applyNumberFormat="1" applyFont="1" applyFill="1" applyBorder="1" applyAlignment="1" applyProtection="1">
      <alignment horizontal="left" vertical="top" wrapText="1"/>
    </xf>
    <xf numFmtId="1" fontId="2" fillId="2" borderId="33" xfId="0" applyNumberFormat="1" applyFont="1" applyFill="1" applyBorder="1" applyAlignment="1" applyProtection="1">
      <alignment horizontal="left" vertical="top" wrapText="1"/>
    </xf>
    <xf numFmtId="164" fontId="17" fillId="2" borderId="33" xfId="8" applyNumberFormat="1" applyFont="1" applyFill="1" applyBorder="1" applyAlignment="1" applyProtection="1">
      <alignment horizontal="right"/>
    </xf>
    <xf numFmtId="10" fontId="6" fillId="5" borderId="34" xfId="12" applyNumberFormat="1" applyFont="1" applyFill="1" applyBorder="1" applyProtection="1"/>
    <xf numFmtId="2" fontId="17" fillId="2" borderId="32" xfId="8" applyNumberFormat="1" applyFont="1" applyFill="1" applyBorder="1" applyProtection="1"/>
    <xf numFmtId="2" fontId="17" fillId="2" borderId="35" xfId="8" applyNumberFormat="1" applyFont="1" applyFill="1" applyBorder="1" applyProtection="1"/>
    <xf numFmtId="2" fontId="17" fillId="2" borderId="36" xfId="8" applyNumberFormat="1" applyFont="1" applyFill="1" applyBorder="1" applyProtection="1"/>
    <xf numFmtId="0" fontId="2" fillId="5" borderId="0" xfId="0" applyNumberFormat="1" applyFont="1" applyFill="1" applyAlignment="1">
      <alignment horizontal="left"/>
    </xf>
    <xf numFmtId="0" fontId="5" fillId="5" borderId="0" xfId="0" applyNumberFormat="1" applyFont="1" applyFill="1" applyBorder="1" applyAlignment="1">
      <alignment horizontal="left"/>
    </xf>
    <xf numFmtId="0" fontId="5" fillId="5" borderId="0" xfId="0" applyFont="1" applyFill="1" applyBorder="1" applyAlignment="1">
      <alignment horizontal="left"/>
    </xf>
    <xf numFmtId="0" fontId="5" fillId="5" borderId="0" xfId="18" applyNumberFormat="1" applyFont="1" applyFill="1" applyBorder="1" applyAlignment="1">
      <alignment horizontal="left"/>
    </xf>
    <xf numFmtId="0" fontId="5" fillId="5" borderId="1" xfId="0" applyNumberFormat="1" applyFont="1" applyFill="1" applyBorder="1" applyAlignment="1">
      <alignment horizontal="center" vertical="center" wrapText="1"/>
    </xf>
    <xf numFmtId="4" fontId="5" fillId="5" borderId="1" xfId="13" applyNumberFormat="1" applyFont="1" applyFill="1" applyBorder="1" applyAlignment="1">
      <alignment horizontal="center" vertical="center" wrapText="1"/>
    </xf>
    <xf numFmtId="165" fontId="9" fillId="5" borderId="1" xfId="18" applyFont="1" applyFill="1" applyBorder="1" applyAlignment="1">
      <alignment horizontal="center" vertical="center" wrapText="1"/>
    </xf>
    <xf numFmtId="165" fontId="5" fillId="5" borderId="1" xfId="18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wrapText="1"/>
    </xf>
    <xf numFmtId="0" fontId="9" fillId="5" borderId="1" xfId="0" applyNumberFormat="1" applyFont="1" applyFill="1" applyBorder="1" applyAlignment="1">
      <alignment wrapText="1"/>
    </xf>
    <xf numFmtId="0" fontId="2" fillId="5" borderId="0" xfId="0" applyNumberFormat="1" applyFont="1" applyFill="1" applyBorder="1" applyAlignment="1">
      <alignment horizontal="left"/>
    </xf>
    <xf numFmtId="49" fontId="2" fillId="5" borderId="0" xfId="0" applyNumberFormat="1" applyFont="1" applyFill="1" applyBorder="1" applyAlignment="1">
      <alignment horizontal="center"/>
    </xf>
    <xf numFmtId="0" fontId="7" fillId="6" borderId="0" xfId="0" applyNumberFormat="1" applyFont="1" applyFill="1" applyBorder="1" applyAlignment="1">
      <alignment horizontal="center"/>
    </xf>
    <xf numFmtId="1" fontId="7" fillId="6" borderId="0" xfId="0" applyNumberFormat="1" applyFont="1" applyFill="1" applyBorder="1" applyAlignment="1">
      <alignment horizontal="center"/>
    </xf>
    <xf numFmtId="0" fontId="9" fillId="6" borderId="0" xfId="0" applyFont="1" applyFill="1" applyBorder="1" applyAlignment="1">
      <alignment horizontal="right" wrapText="1"/>
    </xf>
    <xf numFmtId="0" fontId="2" fillId="6" borderId="0" xfId="0" applyNumberFormat="1" applyFont="1" applyFill="1" applyBorder="1" applyAlignment="1">
      <alignment horizontal="center"/>
    </xf>
    <xf numFmtId="165" fontId="2" fillId="6" borderId="0" xfId="13" applyFont="1" applyFill="1" applyBorder="1" applyAlignment="1">
      <alignment horizontal="center"/>
    </xf>
    <xf numFmtId="4" fontId="2" fillId="6" borderId="0" xfId="20" applyNumberFormat="1" applyFont="1" applyFill="1" applyBorder="1" applyAlignment="1" applyProtection="1"/>
    <xf numFmtId="0" fontId="2" fillId="0" borderId="0" xfId="0" applyFont="1" applyAlignment="1">
      <alignment horizontal="right" wrapText="1"/>
    </xf>
    <xf numFmtId="0" fontId="9" fillId="6" borderId="0" xfId="0" applyNumberFormat="1" applyFont="1" applyFill="1" applyBorder="1" applyAlignment="1">
      <alignment horizontal="center"/>
    </xf>
    <xf numFmtId="1" fontId="9" fillId="6" borderId="0" xfId="0" applyNumberFormat="1" applyFont="1" applyFill="1" applyBorder="1" applyAlignment="1">
      <alignment horizontal="center"/>
    </xf>
    <xf numFmtId="0" fontId="9" fillId="7" borderId="1" xfId="5" applyNumberFormat="1" applyFont="1" applyFill="1" applyBorder="1" applyAlignment="1">
      <alignment horizontal="center" vertical="center"/>
    </xf>
    <xf numFmtId="49" fontId="9" fillId="7" borderId="1" xfId="5" applyNumberFormat="1" applyFont="1" applyFill="1" applyBorder="1" applyAlignment="1">
      <alignment horizontal="center" vertical="center" wrapText="1"/>
    </xf>
    <xf numFmtId="49" fontId="5" fillId="7" borderId="1" xfId="5" applyNumberFormat="1" applyFont="1" applyFill="1" applyBorder="1" applyAlignment="1">
      <alignment horizontal="center" vertical="center" wrapText="1"/>
    </xf>
    <xf numFmtId="165" fontId="5" fillId="0" borderId="0" xfId="13" applyFont="1" applyFill="1" applyBorder="1" applyAlignment="1">
      <alignment horizontal="center" vertical="center" wrapText="1"/>
    </xf>
    <xf numFmtId="0" fontId="5" fillId="6" borderId="1" xfId="5" applyNumberFormat="1" applyFont="1" applyFill="1" applyBorder="1" applyAlignment="1" applyProtection="1">
      <alignment horizontal="center"/>
    </xf>
    <xf numFmtId="0" fontId="2" fillId="6" borderId="1" xfId="5" applyFont="1" applyFill="1" applyBorder="1" applyAlignment="1" applyProtection="1">
      <alignment horizontal="left" wrapText="1"/>
    </xf>
    <xf numFmtId="0" fontId="2" fillId="5" borderId="0" xfId="0" applyFont="1" applyFill="1" applyAlignment="1">
      <alignment horizontal="right" wrapText="1"/>
    </xf>
    <xf numFmtId="165" fontId="2" fillId="6" borderId="0" xfId="13" applyFont="1" applyFill="1" applyBorder="1" applyAlignment="1" applyProtection="1">
      <alignment horizontal="center" wrapText="1"/>
    </xf>
    <xf numFmtId="0" fontId="2" fillId="6" borderId="0" xfId="0" applyNumberFormat="1" applyFont="1" applyFill="1" applyAlignment="1">
      <alignment horizontal="center"/>
    </xf>
    <xf numFmtId="1" fontId="2" fillId="6" borderId="0" xfId="0" applyNumberFormat="1" applyFont="1" applyFill="1" applyAlignment="1">
      <alignment horizontal="center"/>
    </xf>
    <xf numFmtId="0" fontId="5" fillId="6" borderId="0" xfId="5" applyNumberFormat="1" applyFont="1" applyFill="1" applyBorder="1" applyAlignment="1">
      <alignment horizontal="center"/>
    </xf>
    <xf numFmtId="49" fontId="2" fillId="6" borderId="0" xfId="5" applyNumberFormat="1" applyFont="1" applyFill="1" applyBorder="1" applyAlignment="1">
      <alignment horizontal="left" wrapText="1"/>
    </xf>
    <xf numFmtId="4" fontId="2" fillId="5" borderId="0" xfId="20" applyNumberFormat="1" applyFont="1" applyFill="1" applyAlignment="1"/>
    <xf numFmtId="165" fontId="5" fillId="5" borderId="0" xfId="20" applyNumberFormat="1" applyFont="1" applyFill="1" applyBorder="1" applyAlignment="1">
      <alignment vertical="center"/>
    </xf>
    <xf numFmtId="49" fontId="2" fillId="8" borderId="0" xfId="5" applyNumberFormat="1" applyFont="1" applyFill="1" applyBorder="1" applyAlignment="1">
      <alignment horizontal="left" wrapText="1"/>
    </xf>
    <xf numFmtId="17" fontId="2" fillId="6" borderId="0" xfId="5" applyNumberFormat="1" applyFont="1" applyFill="1" applyBorder="1" applyAlignment="1" applyProtection="1">
      <alignment horizontal="center" wrapText="1"/>
    </xf>
    <xf numFmtId="165" fontId="5" fillId="5" borderId="0" xfId="20" applyNumberFormat="1" applyFont="1" applyFill="1" applyBorder="1" applyAlignment="1">
      <alignment horizontal="center" vertical="center"/>
    </xf>
    <xf numFmtId="49" fontId="2" fillId="6" borderId="0" xfId="0" applyNumberFormat="1" applyFont="1" applyFill="1" applyBorder="1" applyAlignment="1">
      <alignment horizontal="center"/>
    </xf>
    <xf numFmtId="0" fontId="2" fillId="6" borderId="0" xfId="0" applyFont="1" applyFill="1" applyAlignment="1"/>
    <xf numFmtId="0" fontId="16" fillId="5" borderId="38" xfId="0" applyFont="1" applyFill="1" applyBorder="1" applyAlignment="1">
      <alignment horizontal="center" vertical="center" wrapText="1"/>
    </xf>
    <xf numFmtId="0" fontId="16" fillId="5" borderId="39" xfId="0" applyFont="1" applyFill="1" applyBorder="1" applyAlignment="1">
      <alignment horizontal="center" vertical="center" wrapText="1"/>
    </xf>
    <xf numFmtId="0" fontId="16" fillId="5" borderId="40" xfId="0" applyFont="1" applyFill="1" applyBorder="1" applyAlignment="1">
      <alignment horizontal="right" vertical="center" wrapText="1"/>
    </xf>
    <xf numFmtId="0" fontId="16" fillId="5" borderId="0" xfId="0" applyFont="1" applyFill="1" applyBorder="1" applyAlignment="1">
      <alignment vertical="center" wrapText="1"/>
    </xf>
    <xf numFmtId="0" fontId="16" fillId="5" borderId="0" xfId="0" applyFont="1" applyFill="1" applyBorder="1" applyAlignment="1">
      <alignment horizontal="center" vertical="center" wrapText="1"/>
    </xf>
    <xf numFmtId="0" fontId="19" fillId="5" borderId="41" xfId="0" applyFont="1" applyFill="1" applyBorder="1" applyAlignment="1">
      <alignment vertical="center"/>
    </xf>
    <xf numFmtId="10" fontId="15" fillId="5" borderId="42" xfId="0" applyNumberFormat="1" applyFont="1" applyFill="1" applyBorder="1" applyAlignment="1">
      <alignment horizontal="center" vertical="center"/>
    </xf>
    <xf numFmtId="10" fontId="15" fillId="5" borderId="43" xfId="0" applyNumberFormat="1" applyFont="1" applyFill="1" applyBorder="1" applyAlignment="1">
      <alignment horizontal="center" vertical="center"/>
    </xf>
    <xf numFmtId="0" fontId="19" fillId="5" borderId="45" xfId="0" applyFont="1" applyFill="1" applyBorder="1" applyAlignment="1">
      <alignment vertical="center"/>
    </xf>
    <xf numFmtId="10" fontId="15" fillId="5" borderId="1" xfId="0" applyNumberFormat="1" applyFont="1" applyFill="1" applyBorder="1" applyAlignment="1">
      <alignment horizontal="center" vertical="center"/>
    </xf>
    <xf numFmtId="10" fontId="15" fillId="5" borderId="17" xfId="0" applyNumberFormat="1" applyFont="1" applyFill="1" applyBorder="1" applyAlignment="1">
      <alignment horizontal="center" vertical="center"/>
    </xf>
    <xf numFmtId="10" fontId="19" fillId="0" borderId="46" xfId="0" applyNumberFormat="1" applyFont="1" applyFill="1" applyBorder="1" applyAlignment="1" applyProtection="1">
      <alignment horizontal="center" vertical="center"/>
      <protection locked="0"/>
    </xf>
    <xf numFmtId="10" fontId="19" fillId="0" borderId="50" xfId="0" applyNumberFormat="1" applyFont="1" applyFill="1" applyBorder="1" applyAlignment="1" applyProtection="1">
      <alignment horizontal="center" vertical="center"/>
      <protection locked="0"/>
    </xf>
    <xf numFmtId="49" fontId="2" fillId="8" borderId="0" xfId="0" applyNumberFormat="1" applyFont="1" applyFill="1" applyBorder="1" applyAlignment="1">
      <alignment horizontal="center"/>
    </xf>
    <xf numFmtId="0" fontId="2" fillId="8" borderId="0" xfId="0" applyFont="1" applyFill="1" applyAlignment="1"/>
    <xf numFmtId="0" fontId="0" fillId="5" borderId="0" xfId="0" applyFill="1" applyAlignment="1">
      <alignment vertical="center"/>
    </xf>
    <xf numFmtId="0" fontId="6" fillId="5" borderId="0" xfId="0" applyFont="1" applyFill="1" applyAlignment="1">
      <alignment vertical="center"/>
    </xf>
    <xf numFmtId="0" fontId="6" fillId="5" borderId="0" xfId="0" applyFont="1" applyFill="1" applyAlignment="1">
      <alignment horizontal="center" vertical="center"/>
    </xf>
    <xf numFmtId="0" fontId="16" fillId="5" borderId="43" xfId="0" applyFont="1" applyFill="1" applyBorder="1" applyAlignment="1">
      <alignment vertical="center"/>
    </xf>
    <xf numFmtId="10" fontId="16" fillId="5" borderId="44" xfId="0" applyNumberFormat="1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vertical="center"/>
    </xf>
    <xf numFmtId="0" fontId="2" fillId="8" borderId="0" xfId="5" applyFont="1" applyFill="1" applyAlignment="1">
      <alignment horizontal="center"/>
    </xf>
    <xf numFmtId="0" fontId="2" fillId="8" borderId="0" xfId="0" applyNumberFormat="1" applyFont="1" applyFill="1" applyBorder="1" applyAlignment="1">
      <alignment horizontal="right"/>
    </xf>
    <xf numFmtId="0" fontId="16" fillId="5" borderId="49" xfId="0" applyFont="1" applyFill="1" applyBorder="1" applyAlignment="1">
      <alignment vertical="center"/>
    </xf>
    <xf numFmtId="10" fontId="16" fillId="5" borderId="50" xfId="0" applyNumberFormat="1" applyFont="1" applyFill="1" applyBorder="1" applyAlignment="1">
      <alignment horizontal="center" vertical="center"/>
    </xf>
    <xf numFmtId="165" fontId="2" fillId="8" borderId="0" xfId="13" applyFont="1" applyFill="1" applyBorder="1" applyAlignment="1" applyProtection="1">
      <alignment horizontal="center" wrapText="1"/>
    </xf>
    <xf numFmtId="0" fontId="13" fillId="5" borderId="0" xfId="0" applyFont="1" applyFill="1" applyAlignment="1">
      <alignment vertical="center"/>
    </xf>
    <xf numFmtId="0" fontId="2" fillId="5" borderId="0" xfId="0" applyFont="1" applyFill="1" applyBorder="1" applyAlignment="1">
      <alignment horizontal="justify"/>
    </xf>
    <xf numFmtId="171" fontId="2" fillId="5" borderId="0" xfId="20" applyFont="1" applyFill="1" applyBorder="1" applyAlignment="1">
      <alignment horizontal="center"/>
    </xf>
    <xf numFmtId="0" fontId="2" fillId="5" borderId="0" xfId="5" applyFont="1" applyFill="1" applyBorder="1"/>
    <xf numFmtId="165" fontId="2" fillId="5" borderId="0" xfId="13" applyFont="1" applyFill="1" applyBorder="1"/>
    <xf numFmtId="0" fontId="2" fillId="5" borderId="0" xfId="5" applyFont="1" applyFill="1" applyBorder="1" applyAlignment="1"/>
    <xf numFmtId="165" fontId="2" fillId="5" borderId="0" xfId="13" applyFont="1" applyFill="1" applyAlignment="1">
      <alignment horizontal="center"/>
    </xf>
    <xf numFmtId="0" fontId="2" fillId="5" borderId="0" xfId="0" applyNumberFormat="1" applyFont="1" applyFill="1" applyBorder="1" applyAlignment="1"/>
    <xf numFmtId="165" fontId="5" fillId="5" borderId="0" xfId="13" applyFont="1" applyFill="1" applyBorder="1" applyAlignment="1">
      <alignment horizontal="center" vertical="center"/>
    </xf>
    <xf numFmtId="0" fontId="2" fillId="5" borderId="0" xfId="0" applyFont="1" applyFill="1" applyBorder="1" applyAlignment="1">
      <alignment vertical="center"/>
    </xf>
    <xf numFmtId="0" fontId="2" fillId="5" borderId="0" xfId="5" applyFont="1" applyFill="1" applyBorder="1" applyAlignment="1">
      <alignment horizontal="right"/>
    </xf>
    <xf numFmtId="165" fontId="2" fillId="2" borderId="0" xfId="13" applyFont="1" applyFill="1" applyAlignment="1">
      <alignment horizontal="center"/>
    </xf>
    <xf numFmtId="0" fontId="2" fillId="5" borderId="0" xfId="0" applyFont="1" applyFill="1" applyBorder="1" applyAlignment="1">
      <alignment horizontal="center" vertical="center"/>
    </xf>
    <xf numFmtId="4" fontId="2" fillId="2" borderId="0" xfId="20" applyNumberFormat="1" applyFont="1" applyFill="1" applyAlignment="1">
      <alignment horizontal="center"/>
    </xf>
    <xf numFmtId="165" fontId="2" fillId="5" borderId="0" xfId="19" applyFont="1" applyFill="1" applyAlignment="1"/>
    <xf numFmtId="0" fontId="2" fillId="2" borderId="0" xfId="0" applyNumberFormat="1" applyFont="1" applyFill="1" applyAlignment="1"/>
    <xf numFmtId="1" fontId="2" fillId="5" borderId="0" xfId="0" applyNumberFormat="1" applyFont="1" applyFill="1" applyBorder="1" applyAlignment="1">
      <alignment horizontal="center"/>
    </xf>
    <xf numFmtId="0" fontId="5" fillId="5" borderId="0" xfId="5" applyNumberFormat="1" applyFont="1" applyFill="1" applyBorder="1" applyAlignment="1">
      <alignment horizontal="center"/>
    </xf>
    <xf numFmtId="49" fontId="2" fillId="5" borderId="0" xfId="5" applyNumberFormat="1" applyFont="1" applyFill="1" applyBorder="1" applyAlignment="1">
      <alignment horizontal="left" wrapText="1"/>
    </xf>
    <xf numFmtId="17" fontId="2" fillId="5" borderId="0" xfId="5" applyNumberFormat="1" applyFont="1" applyFill="1" applyBorder="1" applyAlignment="1" applyProtection="1">
      <alignment horizontal="center" wrapText="1"/>
    </xf>
    <xf numFmtId="165" fontId="2" fillId="5" borderId="0" xfId="13" applyFont="1" applyFill="1" applyBorder="1" applyAlignment="1" applyProtection="1">
      <alignment horizontal="center" wrapText="1"/>
    </xf>
    <xf numFmtId="17" fontId="2" fillId="5" borderId="0" xfId="5" applyNumberFormat="1" applyFont="1" applyFill="1" applyBorder="1" applyAlignment="1" applyProtection="1">
      <alignment wrapText="1"/>
    </xf>
    <xf numFmtId="0" fontId="2" fillId="6" borderId="0" xfId="5" applyNumberFormat="1" applyFont="1" applyFill="1" applyBorder="1" applyAlignment="1" applyProtection="1">
      <alignment horizontal="center" wrapText="1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right" wrapText="1"/>
    </xf>
    <xf numFmtId="0" fontId="2" fillId="0" borderId="0" xfId="0" applyFont="1" applyAlignment="1">
      <alignment wrapText="1"/>
    </xf>
    <xf numFmtId="43" fontId="2" fillId="0" borderId="0" xfId="0" applyNumberFormat="1" applyFont="1" applyAlignment="1">
      <alignment wrapText="1"/>
    </xf>
    <xf numFmtId="0" fontId="5" fillId="0" borderId="1" xfId="0" applyFont="1" applyFill="1" applyBorder="1" applyAlignment="1">
      <alignment horizontal="center" wrapText="1"/>
    </xf>
    <xf numFmtId="165" fontId="5" fillId="0" borderId="1" xfId="13" applyFont="1" applyFill="1" applyBorder="1" applyAlignment="1">
      <alignment horizontal="center" wrapText="1"/>
    </xf>
    <xf numFmtId="165" fontId="2" fillId="0" borderId="1" xfId="0" applyNumberFormat="1" applyFont="1" applyFill="1" applyBorder="1" applyAlignment="1"/>
    <xf numFmtId="165" fontId="5" fillId="0" borderId="1" xfId="13" applyNumberFormat="1" applyFont="1" applyFill="1" applyBorder="1" applyAlignment="1">
      <alignment horizontal="right"/>
    </xf>
    <xf numFmtId="166" fontId="2" fillId="5" borderId="0" xfId="0" applyNumberFormat="1" applyFont="1" applyFill="1" applyAlignment="1">
      <alignment horizontal="left"/>
    </xf>
    <xf numFmtId="0" fontId="2" fillId="5" borderId="0" xfId="0" applyFont="1" applyFill="1" applyAlignment="1">
      <alignment horizontal="left" wrapText="1"/>
    </xf>
    <xf numFmtId="4" fontId="2" fillId="5" borderId="0" xfId="13" applyNumberFormat="1" applyFont="1" applyFill="1" applyAlignment="1">
      <alignment horizontal="left"/>
    </xf>
    <xf numFmtId="165" fontId="7" fillId="5" borderId="0" xfId="18" applyFont="1" applyFill="1" applyAlignment="1">
      <alignment horizontal="left"/>
    </xf>
    <xf numFmtId="165" fontId="2" fillId="5" borderId="0" xfId="18" applyFont="1" applyFill="1" applyAlignment="1">
      <alignment horizontal="left"/>
    </xf>
    <xf numFmtId="49" fontId="2" fillId="5" borderId="0" xfId="0" applyNumberFormat="1" applyFont="1" applyFill="1" applyBorder="1" applyAlignment="1">
      <alignment horizontal="left" wrapText="1"/>
    </xf>
    <xf numFmtId="4" fontId="2" fillId="5" borderId="0" xfId="13" applyNumberFormat="1" applyFont="1" applyFill="1" applyBorder="1" applyAlignment="1">
      <alignment horizontal="left"/>
    </xf>
    <xf numFmtId="165" fontId="2" fillId="5" borderId="0" xfId="18" applyFont="1" applyFill="1" applyBorder="1" applyAlignment="1">
      <alignment horizontal="left"/>
    </xf>
    <xf numFmtId="49" fontId="5" fillId="5" borderId="0" xfId="0" applyNumberFormat="1" applyFont="1" applyFill="1" applyBorder="1" applyAlignment="1">
      <alignment horizontal="left" wrapText="1"/>
    </xf>
    <xf numFmtId="4" fontId="5" fillId="5" borderId="0" xfId="13" applyNumberFormat="1" applyFont="1" applyFill="1" applyBorder="1" applyAlignment="1">
      <alignment horizontal="left"/>
    </xf>
    <xf numFmtId="165" fontId="7" fillId="5" borderId="0" xfId="18" applyFont="1" applyFill="1" applyBorder="1" applyAlignment="1">
      <alignment horizontal="left"/>
    </xf>
    <xf numFmtId="0" fontId="2" fillId="5" borderId="0" xfId="0" applyFont="1" applyFill="1" applyBorder="1" applyAlignment="1">
      <alignment horizontal="left"/>
    </xf>
    <xf numFmtId="165" fontId="5" fillId="5" borderId="0" xfId="18" applyFont="1" applyFill="1" applyBorder="1" applyAlignment="1">
      <alignment horizontal="left"/>
    </xf>
    <xf numFmtId="165" fontId="5" fillId="5" borderId="0" xfId="18" applyFont="1" applyFill="1" applyBorder="1" applyAlignment="1">
      <alignment horizontal="left" wrapText="1"/>
    </xf>
    <xf numFmtId="165" fontId="9" fillId="5" borderId="0" xfId="18" applyFont="1" applyFill="1" applyBorder="1" applyAlignment="1">
      <alignment horizontal="left"/>
    </xf>
    <xf numFmtId="0" fontId="23" fillId="0" borderId="0" xfId="21" applyAlignment="1">
      <alignment vertical="center"/>
    </xf>
    <xf numFmtId="0" fontId="23" fillId="0" borderId="0" xfId="21" applyAlignment="1">
      <alignment horizontal="center" vertical="center"/>
    </xf>
    <xf numFmtId="0" fontId="23" fillId="5" borderId="0" xfId="21" applyFill="1" applyAlignment="1">
      <alignment vertical="center"/>
    </xf>
    <xf numFmtId="0" fontId="24" fillId="5" borderId="0" xfId="21" applyFont="1" applyFill="1" applyAlignment="1">
      <alignment vertical="center"/>
    </xf>
    <xf numFmtId="0" fontId="23" fillId="9" borderId="0" xfId="21" applyFill="1" applyAlignment="1">
      <alignment vertical="center"/>
    </xf>
    <xf numFmtId="0" fontId="24" fillId="9" borderId="0" xfId="21" applyFont="1" applyFill="1" applyAlignment="1">
      <alignment horizontal="right" vertical="center"/>
    </xf>
    <xf numFmtId="0" fontId="24" fillId="9" borderId="0" xfId="21" applyFont="1" applyFill="1" applyAlignment="1" applyProtection="1">
      <alignment horizontal="left" vertical="center"/>
      <protection locked="0"/>
    </xf>
    <xf numFmtId="0" fontId="25" fillId="9" borderId="0" xfId="21" applyFont="1" applyFill="1" applyAlignment="1" applyProtection="1">
      <alignment horizontal="left" vertical="center"/>
      <protection locked="0"/>
    </xf>
    <xf numFmtId="0" fontId="24" fillId="5" borderId="0" xfId="21" applyFont="1" applyFill="1" applyAlignment="1">
      <alignment horizontal="left" vertical="center"/>
    </xf>
    <xf numFmtId="0" fontId="23" fillId="5" borderId="0" xfId="21" applyFill="1" applyAlignment="1">
      <alignment horizontal="center" vertical="center"/>
    </xf>
    <xf numFmtId="4" fontId="9" fillId="6" borderId="0" xfId="20" applyNumberFormat="1" applyFont="1" applyFill="1" applyBorder="1" applyAlignment="1" applyProtection="1">
      <alignment horizontal="center" vertical="center"/>
    </xf>
    <xf numFmtId="0" fontId="23" fillId="5" borderId="54" xfId="21" applyFill="1" applyBorder="1" applyAlignment="1" applyProtection="1">
      <alignment vertical="center"/>
    </xf>
    <xf numFmtId="0" fontId="23" fillId="5" borderId="54" xfId="21" applyFill="1" applyBorder="1" applyAlignment="1">
      <alignment vertical="center"/>
    </xf>
    <xf numFmtId="10" fontId="27" fillId="0" borderId="0" xfId="21" applyNumberFormat="1" applyFont="1" applyAlignment="1">
      <alignment horizontal="center" vertical="center"/>
    </xf>
    <xf numFmtId="172" fontId="27" fillId="0" borderId="0" xfId="21" applyNumberFormat="1" applyFont="1" applyAlignment="1">
      <alignment vertical="center"/>
    </xf>
    <xf numFmtId="0" fontId="23" fillId="5" borderId="0" xfId="21" applyFill="1" applyBorder="1" applyAlignment="1">
      <alignment horizontal="center" vertical="center"/>
    </xf>
    <xf numFmtId="0" fontId="23" fillId="5" borderId="0" xfId="21" applyFill="1" applyBorder="1" applyAlignment="1">
      <alignment vertical="center"/>
    </xf>
    <xf numFmtId="0" fontId="23" fillId="5" borderId="0" xfId="21" applyFill="1" applyAlignment="1" applyProtection="1">
      <alignment vertical="center"/>
    </xf>
    <xf numFmtId="0" fontId="23" fillId="0" borderId="0" xfId="21" applyFill="1" applyBorder="1" applyAlignment="1">
      <alignment vertical="center"/>
    </xf>
    <xf numFmtId="10" fontId="27" fillId="0" borderId="0" xfId="21" applyNumberFormat="1" applyFont="1" applyAlignment="1">
      <alignment vertical="center"/>
    </xf>
    <xf numFmtId="173" fontId="23" fillId="5" borderId="0" xfId="21" applyNumberFormat="1" applyFill="1" applyBorder="1" applyAlignment="1" applyProtection="1">
      <alignment vertical="center"/>
    </xf>
    <xf numFmtId="0" fontId="28" fillId="5" borderId="0" xfId="21" applyFont="1" applyFill="1" applyBorder="1" applyAlignment="1" applyProtection="1">
      <alignment horizontal="left" vertical="center"/>
    </xf>
    <xf numFmtId="0" fontId="26" fillId="0" borderId="0" xfId="21" applyFont="1" applyFill="1" applyBorder="1" applyAlignment="1">
      <alignment vertical="center"/>
    </xf>
    <xf numFmtId="0" fontId="26" fillId="11" borderId="17" xfId="21" applyFont="1" applyFill="1" applyBorder="1" applyAlignment="1">
      <alignment horizontal="right" vertical="center"/>
    </xf>
    <xf numFmtId="0" fontId="26" fillId="5" borderId="0" xfId="21" applyFont="1" applyFill="1" applyBorder="1" applyAlignment="1">
      <alignment vertical="center"/>
    </xf>
    <xf numFmtId="0" fontId="26" fillId="5" borderId="0" xfId="21" applyFont="1" applyFill="1" applyBorder="1" applyAlignment="1">
      <alignment horizontal="left" vertical="center"/>
    </xf>
    <xf numFmtId="0" fontId="26" fillId="5" borderId="54" xfId="21" applyFont="1" applyFill="1" applyBorder="1" applyAlignment="1">
      <alignment horizontal="left" vertical="center"/>
    </xf>
    <xf numFmtId="0" fontId="26" fillId="0" borderId="0" xfId="21" applyFont="1" applyFill="1" applyAlignment="1">
      <alignment vertical="center"/>
    </xf>
    <xf numFmtId="0" fontId="26" fillId="11" borderId="57" xfId="21" applyFont="1" applyFill="1" applyBorder="1" applyAlignment="1">
      <alignment horizontal="center" vertical="center"/>
    </xf>
    <xf numFmtId="0" fontId="26" fillId="12" borderId="0" xfId="21" applyFont="1" applyFill="1" applyBorder="1" applyAlignment="1">
      <alignment horizontal="right" vertical="center"/>
    </xf>
    <xf numFmtId="0" fontId="29" fillId="5" borderId="0" xfId="21" applyFont="1" applyFill="1" applyBorder="1" applyAlignment="1">
      <alignment vertical="center"/>
    </xf>
    <xf numFmtId="0" fontId="26" fillId="0" borderId="0" xfId="21" applyFont="1" applyAlignment="1">
      <alignment vertical="center"/>
    </xf>
    <xf numFmtId="0" fontId="26" fillId="12" borderId="59" xfId="21" applyFont="1" applyFill="1" applyBorder="1" applyAlignment="1">
      <alignment horizontal="right" vertical="center"/>
    </xf>
    <xf numFmtId="174" fontId="29" fillId="5" borderId="0" xfId="22" applyFont="1" applyFill="1" applyBorder="1" applyAlignment="1" applyProtection="1">
      <alignment horizontal="right" vertical="center"/>
    </xf>
    <xf numFmtId="174" fontId="30" fillId="5" borderId="0" xfId="21" applyNumberFormat="1" applyFont="1" applyFill="1" applyBorder="1" applyAlignment="1">
      <alignment vertical="center"/>
    </xf>
    <xf numFmtId="0" fontId="26" fillId="5" borderId="0" xfId="21" applyFont="1" applyFill="1" applyBorder="1" applyAlignment="1">
      <alignment horizontal="right" vertical="center"/>
    </xf>
    <xf numFmtId="0" fontId="26" fillId="5" borderId="0" xfId="21" applyFont="1" applyFill="1" applyAlignment="1">
      <alignment vertical="center"/>
    </xf>
    <xf numFmtId="10" fontId="31" fillId="0" borderId="0" xfId="21" applyNumberFormat="1" applyFont="1" applyAlignment="1">
      <alignment horizontal="center" vertical="center"/>
    </xf>
    <xf numFmtId="0" fontId="26" fillId="11" borderId="57" xfId="21" applyFont="1" applyFill="1" applyBorder="1" applyAlignment="1" applyProtection="1">
      <alignment horizontal="center" vertical="center"/>
    </xf>
    <xf numFmtId="0" fontId="26" fillId="12" borderId="57" xfId="21" applyFont="1" applyFill="1" applyBorder="1" applyAlignment="1" applyProtection="1">
      <alignment horizontal="center" vertical="center"/>
    </xf>
    <xf numFmtId="0" fontId="26" fillId="5" borderId="0" xfId="21" applyFont="1" applyFill="1" applyBorder="1" applyAlignment="1" applyProtection="1">
      <alignment vertical="center"/>
    </xf>
    <xf numFmtId="174" fontId="30" fillId="5" borderId="0" xfId="21" applyNumberFormat="1" applyFont="1" applyFill="1" applyBorder="1" applyAlignment="1" applyProtection="1">
      <alignment vertical="center"/>
    </xf>
    <xf numFmtId="0" fontId="26" fillId="5" borderId="0" xfId="21" applyFont="1" applyFill="1" applyBorder="1" applyAlignment="1" applyProtection="1">
      <alignment horizontal="right" vertical="center"/>
    </xf>
    <xf numFmtId="174" fontId="26" fillId="0" borderId="0" xfId="21" applyNumberFormat="1" applyFont="1" applyAlignment="1">
      <alignment vertical="center"/>
    </xf>
    <xf numFmtId="0" fontId="26" fillId="12" borderId="0" xfId="21" applyFont="1" applyFill="1" applyBorder="1" applyAlignment="1" applyProtection="1">
      <alignment horizontal="center" vertical="center"/>
    </xf>
    <xf numFmtId="174" fontId="25" fillId="11" borderId="61" xfId="22" applyFont="1" applyFill="1" applyBorder="1" applyAlignment="1" applyProtection="1">
      <alignment horizontal="right" vertical="center"/>
    </xf>
    <xf numFmtId="10" fontId="26" fillId="10" borderId="61" xfId="23" applyNumberFormat="1" applyFont="1" applyFill="1" applyBorder="1" applyAlignment="1" applyProtection="1">
      <alignment horizontal="center" vertical="center"/>
    </xf>
    <xf numFmtId="174" fontId="26" fillId="10" borderId="61" xfId="22" applyFont="1" applyFill="1" applyBorder="1" applyAlignment="1" applyProtection="1">
      <alignment horizontal="right" vertical="center"/>
    </xf>
    <xf numFmtId="174" fontId="32" fillId="10" borderId="61" xfId="22" applyFont="1" applyFill="1" applyBorder="1" applyAlignment="1" applyProtection="1">
      <alignment horizontal="right" vertical="center"/>
    </xf>
    <xf numFmtId="174" fontId="33" fillId="10" borderId="61" xfId="22" applyFont="1" applyFill="1" applyBorder="1" applyAlignment="1" applyProtection="1">
      <alignment horizontal="right" vertical="center"/>
    </xf>
    <xf numFmtId="0" fontId="26" fillId="11" borderId="61" xfId="21" applyFont="1" applyFill="1" applyBorder="1" applyAlignment="1" applyProtection="1">
      <alignment horizontal="right" vertical="center"/>
    </xf>
    <xf numFmtId="0" fontId="25" fillId="11" borderId="61" xfId="21" applyFont="1" applyFill="1" applyBorder="1" applyAlignment="1" applyProtection="1">
      <alignment horizontal="right" vertical="center"/>
    </xf>
    <xf numFmtId="0" fontId="26" fillId="11" borderId="61" xfId="21" applyFont="1" applyFill="1" applyBorder="1" applyAlignment="1" applyProtection="1">
      <alignment horizontal="center" vertical="center"/>
    </xf>
    <xf numFmtId="0" fontId="26" fillId="11" borderId="62" xfId="21" applyFont="1" applyFill="1" applyBorder="1" applyAlignment="1" applyProtection="1">
      <alignment horizontal="center" vertical="center"/>
    </xf>
    <xf numFmtId="0" fontId="26" fillId="11" borderId="11" xfId="21" applyFont="1" applyFill="1" applyBorder="1" applyAlignment="1" applyProtection="1">
      <alignment horizontal="center" vertical="center"/>
    </xf>
    <xf numFmtId="0" fontId="26" fillId="11" borderId="10" xfId="21" applyFont="1" applyFill="1" applyBorder="1" applyAlignment="1" applyProtection="1">
      <alignment horizontal="center" vertical="center"/>
    </xf>
    <xf numFmtId="0" fontId="26" fillId="13" borderId="61" xfId="21" applyFont="1" applyFill="1" applyBorder="1" applyAlignment="1" applyProtection="1">
      <alignment horizontal="center" vertical="center"/>
      <protection locked="0"/>
    </xf>
    <xf numFmtId="0" fontId="26" fillId="9" borderId="61" xfId="21" applyFont="1" applyFill="1" applyBorder="1" applyAlignment="1" applyProtection="1">
      <alignment horizontal="center" vertical="center"/>
      <protection locked="0"/>
    </xf>
    <xf numFmtId="174" fontId="26" fillId="9" borderId="61" xfId="22" applyFont="1" applyFill="1" applyBorder="1" applyAlignment="1" applyProtection="1">
      <alignment horizontal="right" vertical="center"/>
      <protection locked="0"/>
    </xf>
    <xf numFmtId="10" fontId="26" fillId="0" borderId="61" xfId="24" applyNumberFormat="1" applyFont="1" applyFill="1" applyBorder="1" applyAlignment="1" applyProtection="1">
      <alignment horizontal="center" vertical="center"/>
    </xf>
    <xf numFmtId="10" fontId="26" fillId="9" borderId="61" xfId="24" applyNumberFormat="1" applyFont="1" applyFill="1" applyBorder="1" applyAlignment="1" applyProtection="1">
      <alignment horizontal="center" vertical="center"/>
      <protection locked="0"/>
    </xf>
    <xf numFmtId="174" fontId="26" fillId="10" borderId="61" xfId="25" applyFont="1" applyFill="1" applyBorder="1" applyAlignment="1" applyProtection="1">
      <alignment horizontal="right" vertical="center"/>
    </xf>
    <xf numFmtId="10" fontId="26" fillId="10" borderId="61" xfId="24" applyNumberFormat="1" applyFont="1" applyFill="1" applyBorder="1" applyAlignment="1" applyProtection="1">
      <alignment horizontal="center" vertical="center"/>
    </xf>
    <xf numFmtId="174" fontId="26" fillId="9" borderId="61" xfId="25" applyFont="1" applyFill="1" applyBorder="1" applyAlignment="1" applyProtection="1">
      <alignment horizontal="right" vertical="center"/>
      <protection locked="0"/>
    </xf>
    <xf numFmtId="174" fontId="33" fillId="10" borderId="61" xfId="25" applyFont="1" applyFill="1" applyBorder="1" applyAlignment="1" applyProtection="1">
      <alignment horizontal="right" vertical="center"/>
      <protection locked="0"/>
    </xf>
    <xf numFmtId="0" fontId="26" fillId="9" borderId="61" xfId="21" applyFont="1" applyFill="1" applyBorder="1" applyAlignment="1" applyProtection="1">
      <alignment horizontal="left" vertical="center"/>
      <protection locked="0"/>
    </xf>
    <xf numFmtId="0" fontId="26" fillId="9" borderId="61" xfId="21" applyFont="1" applyFill="1" applyBorder="1" applyAlignment="1" applyProtection="1">
      <alignment horizontal="left" vertical="center"/>
    </xf>
    <xf numFmtId="0" fontId="29" fillId="0" borderId="0" xfId="21" applyFont="1" applyAlignment="1">
      <alignment vertical="center"/>
    </xf>
    <xf numFmtId="4" fontId="26" fillId="9" borderId="61" xfId="21" applyNumberFormat="1" applyFont="1" applyFill="1" applyBorder="1" applyAlignment="1" applyProtection="1">
      <alignment horizontal="center" vertical="center"/>
      <protection locked="0"/>
    </xf>
    <xf numFmtId="1" fontId="26" fillId="9" borderId="63" xfId="21" applyNumberFormat="1" applyFont="1" applyFill="1" applyBorder="1" applyAlignment="1" applyProtection="1">
      <alignment vertical="center" wrapText="1"/>
      <protection locked="0"/>
    </xf>
    <xf numFmtId="1" fontId="26" fillId="9" borderId="64" xfId="21" applyNumberFormat="1" applyFont="1" applyFill="1" applyBorder="1" applyAlignment="1" applyProtection="1">
      <alignment vertical="center" wrapText="1"/>
      <protection locked="0"/>
    </xf>
    <xf numFmtId="0" fontId="26" fillId="9" borderId="62" xfId="21" applyFont="1" applyFill="1" applyBorder="1" applyAlignment="1" applyProtection="1">
      <alignment vertical="center" wrapText="1"/>
      <protection locked="0"/>
    </xf>
    <xf numFmtId="0" fontId="26" fillId="9" borderId="65" xfId="21" applyFont="1" applyFill="1" applyBorder="1" applyAlignment="1" applyProtection="1">
      <alignment vertical="center" wrapText="1"/>
      <protection locked="0"/>
    </xf>
    <xf numFmtId="10" fontId="34" fillId="0" borderId="0" xfId="21" applyNumberFormat="1" applyFont="1" applyAlignment="1">
      <alignment horizontal="center" vertical="center"/>
    </xf>
    <xf numFmtId="172" fontId="35" fillId="0" borderId="0" xfId="21" applyNumberFormat="1" applyFont="1" applyAlignment="1">
      <alignment vertical="center"/>
    </xf>
    <xf numFmtId="172" fontId="26" fillId="0" borderId="0" xfId="21" applyNumberFormat="1" applyFont="1" applyAlignment="1">
      <alignment vertical="center"/>
    </xf>
    <xf numFmtId="172" fontId="25" fillId="0" borderId="0" xfId="21" applyNumberFormat="1" applyFont="1" applyAlignment="1">
      <alignment vertical="center"/>
    </xf>
    <xf numFmtId="10" fontId="26" fillId="0" borderId="0" xfId="27" applyNumberFormat="1" applyFont="1" applyAlignment="1">
      <alignment vertical="center"/>
    </xf>
    <xf numFmtId="0" fontId="23" fillId="0" borderId="0" xfId="21" applyAlignment="1">
      <alignment horizontal="left" vertical="center"/>
    </xf>
    <xf numFmtId="3" fontId="28" fillId="9" borderId="66" xfId="21" applyNumberFormat="1" applyFont="1" applyFill="1" applyBorder="1" applyAlignment="1" applyProtection="1">
      <alignment horizontal="left" vertical="center"/>
      <protection locked="0"/>
    </xf>
    <xf numFmtId="0" fontId="36" fillId="0" borderId="0" xfId="21" applyFont="1" applyAlignment="1">
      <alignment vertical="center"/>
    </xf>
    <xf numFmtId="0" fontId="24" fillId="0" borderId="61" xfId="21" applyFont="1" applyFill="1" applyBorder="1" applyAlignment="1">
      <alignment horizontal="center" vertical="center"/>
    </xf>
    <xf numFmtId="0" fontId="26" fillId="11" borderId="61" xfId="21" applyFont="1" applyFill="1" applyBorder="1" applyAlignment="1">
      <alignment horizontal="center" vertical="center"/>
    </xf>
    <xf numFmtId="0" fontId="26" fillId="6" borderId="61" xfId="21" applyFont="1" applyFill="1" applyBorder="1" applyAlignment="1">
      <alignment horizontal="center" vertical="center"/>
    </xf>
    <xf numFmtId="0" fontId="26" fillId="6" borderId="61" xfId="21" applyFont="1" applyFill="1" applyBorder="1" applyAlignment="1">
      <alignment horizontal="left" vertical="center"/>
    </xf>
    <xf numFmtId="0" fontId="26" fillId="10" borderId="61" xfId="21" applyFont="1" applyFill="1" applyBorder="1" applyAlignment="1">
      <alignment horizontal="center" vertical="center"/>
    </xf>
    <xf numFmtId="0" fontId="26" fillId="14" borderId="61" xfId="21" applyFont="1" applyFill="1" applyBorder="1" applyAlignment="1">
      <alignment horizontal="left" vertical="center"/>
    </xf>
    <xf numFmtId="0" fontId="26" fillId="11" borderId="61" xfId="21" applyFont="1" applyFill="1" applyBorder="1" applyAlignment="1">
      <alignment horizontal="right" vertical="center"/>
    </xf>
    <xf numFmtId="0" fontId="26" fillId="11" borderId="67" xfId="21" applyFont="1" applyFill="1" applyBorder="1" applyAlignment="1">
      <alignment horizontal="center" vertical="center"/>
    </xf>
    <xf numFmtId="175" fontId="26" fillId="0" borderId="0" xfId="28" applyFont="1" applyFill="1" applyBorder="1" applyAlignment="1" applyProtection="1">
      <alignment vertical="center"/>
    </xf>
    <xf numFmtId="0" fontId="25" fillId="11" borderId="61" xfId="21" applyFont="1" applyFill="1" applyBorder="1" applyAlignment="1">
      <alignment horizontal="center" vertical="center" wrapText="1"/>
    </xf>
    <xf numFmtId="0" fontId="26" fillId="14" borderId="61" xfId="21" applyFont="1" applyFill="1" applyBorder="1" applyAlignment="1">
      <alignment horizontal="center" vertical="center"/>
    </xf>
    <xf numFmtId="0" fontId="25" fillId="11" borderId="61" xfId="21" applyFont="1" applyFill="1" applyBorder="1" applyAlignment="1">
      <alignment horizontal="left" vertical="center"/>
    </xf>
    <xf numFmtId="0" fontId="25" fillId="0" borderId="0" xfId="21" applyFont="1" applyAlignment="1">
      <alignment vertical="center"/>
    </xf>
    <xf numFmtId="0" fontId="26" fillId="11" borderId="61" xfId="21" applyFont="1" applyFill="1" applyBorder="1" applyAlignment="1">
      <alignment horizontal="center" vertical="center" wrapText="1"/>
    </xf>
    <xf numFmtId="0" fontId="26" fillId="11" borderId="61" xfId="21" applyFont="1" applyFill="1" applyBorder="1" applyAlignment="1">
      <alignment vertical="center"/>
    </xf>
    <xf numFmtId="0" fontId="26" fillId="11" borderId="61" xfId="21" applyFont="1" applyFill="1" applyBorder="1" applyAlignment="1">
      <alignment horizontal="left" vertical="center"/>
    </xf>
    <xf numFmtId="0" fontId="24" fillId="5" borderId="0" xfId="21" applyFont="1" applyFill="1" applyBorder="1" applyAlignment="1">
      <alignment horizontal="center" vertical="center"/>
    </xf>
    <xf numFmtId="0" fontId="26" fillId="5" borderId="0" xfId="21" applyFont="1" applyFill="1" applyBorder="1" applyAlignment="1">
      <alignment horizontal="center" vertical="center"/>
    </xf>
    <xf numFmtId="0" fontId="23" fillId="5" borderId="7" xfId="21" applyFill="1" applyBorder="1" applyAlignment="1">
      <alignment vertical="center"/>
    </xf>
    <xf numFmtId="0" fontId="25" fillId="15" borderId="54" xfId="21" applyFont="1" applyFill="1" applyBorder="1" applyAlignment="1">
      <alignment horizontal="left" vertical="center"/>
    </xf>
    <xf numFmtId="0" fontId="23" fillId="5" borderId="6" xfId="21" applyFill="1" applyBorder="1" applyAlignment="1">
      <alignment vertical="center"/>
    </xf>
    <xf numFmtId="0" fontId="23" fillId="0" borderId="0" xfId="21" applyBorder="1" applyAlignment="1">
      <alignment vertical="center"/>
    </xf>
    <xf numFmtId="0" fontId="26" fillId="0" borderId="7" xfId="21" applyFont="1" applyFill="1" applyBorder="1" applyAlignment="1" applyProtection="1">
      <alignment horizontal="left" vertical="center"/>
    </xf>
    <xf numFmtId="0" fontId="26" fillId="0" borderId="54" xfId="21" applyFont="1" applyFill="1" applyBorder="1" applyAlignment="1" applyProtection="1">
      <alignment horizontal="left" vertical="center"/>
    </xf>
    <xf numFmtId="0" fontId="37" fillId="16" borderId="70" xfId="21" applyFont="1" applyFill="1" applyBorder="1" applyAlignment="1" applyProtection="1">
      <alignment horizontal="center" vertical="center"/>
      <protection locked="0"/>
    </xf>
    <xf numFmtId="0" fontId="37" fillId="16" borderId="13" xfId="21" applyFont="1" applyFill="1" applyBorder="1" applyAlignment="1" applyProtection="1">
      <alignment horizontal="center" vertical="center"/>
      <protection locked="0"/>
    </xf>
    <xf numFmtId="0" fontId="23" fillId="0" borderId="6" xfId="21" applyFont="1" applyBorder="1" applyAlignment="1">
      <alignment vertical="center"/>
    </xf>
    <xf numFmtId="0" fontId="23" fillId="5" borderId="71" xfId="21" applyFill="1" applyBorder="1" applyAlignment="1">
      <alignment vertical="center"/>
    </xf>
    <xf numFmtId="0" fontId="37" fillId="0" borderId="71" xfId="21" applyFont="1" applyBorder="1" applyAlignment="1">
      <alignment horizontal="center" vertical="center"/>
    </xf>
    <xf numFmtId="3" fontId="28" fillId="9" borderId="68" xfId="21" applyNumberFormat="1" applyFont="1" applyFill="1" applyBorder="1" applyAlignment="1" applyProtection="1">
      <alignment vertical="center"/>
      <protection locked="0"/>
    </xf>
    <xf numFmtId="3" fontId="28" fillId="9" borderId="69" xfId="21" applyNumberFormat="1" applyFont="1" applyFill="1" applyBorder="1" applyAlignment="1" applyProtection="1">
      <alignment vertical="center"/>
      <protection locked="0"/>
    </xf>
    <xf numFmtId="3" fontId="28" fillId="9" borderId="66" xfId="21" applyNumberFormat="1" applyFont="1" applyFill="1" applyBorder="1" applyAlignment="1" applyProtection="1">
      <alignment vertical="center"/>
      <protection locked="0"/>
    </xf>
    <xf numFmtId="0" fontId="25" fillId="0" borderId="0" xfId="21" applyFont="1" applyFill="1" applyBorder="1" applyAlignment="1" applyProtection="1">
      <alignment horizontal="left" vertical="center"/>
      <protection locked="0"/>
    </xf>
    <xf numFmtId="0" fontId="25" fillId="9" borderId="73" xfId="21" applyFont="1" applyFill="1" applyBorder="1" applyAlignment="1" applyProtection="1">
      <alignment horizontal="left" vertical="center"/>
    </xf>
    <xf numFmtId="0" fontId="26" fillId="0" borderId="53" xfId="21" applyFont="1" applyBorder="1" applyAlignment="1">
      <alignment horizontal="center" vertical="center"/>
    </xf>
    <xf numFmtId="0" fontId="26" fillId="0" borderId="58" xfId="21" applyFont="1" applyBorder="1" applyAlignment="1">
      <alignment horizontal="left" vertical="center"/>
    </xf>
    <xf numFmtId="0" fontId="26" fillId="5" borderId="52" xfId="21" applyFont="1" applyFill="1" applyBorder="1" applyAlignment="1">
      <alignment vertical="center"/>
    </xf>
    <xf numFmtId="0" fontId="26" fillId="0" borderId="0" xfId="21" applyFont="1" applyFill="1" applyBorder="1" applyAlignment="1">
      <alignment horizontal="left" vertical="center"/>
    </xf>
    <xf numFmtId="0" fontId="26" fillId="5" borderId="53" xfId="21" applyFont="1" applyFill="1" applyBorder="1" applyAlignment="1">
      <alignment vertical="center"/>
    </xf>
    <xf numFmtId="0" fontId="25" fillId="5" borderId="0" xfId="21" applyFont="1" applyFill="1" applyBorder="1" applyAlignment="1">
      <alignment horizontal="center" vertical="center"/>
    </xf>
    <xf numFmtId="0" fontId="26" fillId="0" borderId="0" xfId="21" applyFont="1" applyBorder="1" applyAlignment="1">
      <alignment horizontal="left" vertical="center"/>
    </xf>
    <xf numFmtId="0" fontId="26" fillId="0" borderId="53" xfId="21" applyFont="1" applyBorder="1" applyAlignment="1">
      <alignment vertical="center"/>
    </xf>
    <xf numFmtId="0" fontId="26" fillId="0" borderId="0" xfId="21" applyFont="1" applyBorder="1" applyAlignment="1">
      <alignment vertical="center"/>
    </xf>
    <xf numFmtId="0" fontId="26" fillId="0" borderId="52" xfId="21" applyFont="1" applyBorder="1" applyAlignment="1">
      <alignment horizontal="left" vertical="center"/>
    </xf>
    <xf numFmtId="0" fontId="26" fillId="5" borderId="52" xfId="21" applyFont="1" applyFill="1" applyBorder="1" applyAlignment="1" applyProtection="1">
      <alignment vertical="center"/>
    </xf>
    <xf numFmtId="0" fontId="38" fillId="5" borderId="7" xfId="21" applyFont="1" applyFill="1" applyBorder="1" applyAlignment="1">
      <alignment horizontal="center" vertical="center"/>
    </xf>
    <xf numFmtId="0" fontId="38" fillId="5" borderId="54" xfId="21" applyFont="1" applyFill="1" applyBorder="1" applyAlignment="1">
      <alignment horizontal="center" vertical="center"/>
    </xf>
    <xf numFmtId="0" fontId="39" fillId="5" borderId="54" xfId="21" applyFont="1" applyFill="1" applyBorder="1" applyAlignment="1">
      <alignment vertical="center"/>
    </xf>
    <xf numFmtId="0" fontId="26" fillId="5" borderId="25" xfId="21" applyFont="1" applyFill="1" applyBorder="1" applyAlignment="1">
      <alignment horizontal="left" vertical="center"/>
    </xf>
    <xf numFmtId="0" fontId="40" fillId="5" borderId="0" xfId="21" applyFont="1" applyFill="1" applyBorder="1" applyAlignment="1">
      <alignment vertical="center"/>
    </xf>
    <xf numFmtId="0" fontId="41" fillId="5" borderId="0" xfId="21" applyFont="1" applyFill="1" applyBorder="1" applyAlignment="1">
      <alignment horizontal="left" vertical="center"/>
    </xf>
    <xf numFmtId="0" fontId="23" fillId="5" borderId="52" xfId="21" applyFill="1" applyBorder="1" applyAlignment="1">
      <alignment vertical="center"/>
    </xf>
    <xf numFmtId="0" fontId="26" fillId="5" borderId="23" xfId="21" applyFont="1" applyFill="1" applyBorder="1" applyAlignment="1">
      <alignment horizontal="left" vertical="center"/>
    </xf>
    <xf numFmtId="0" fontId="23" fillId="5" borderId="2" xfId="21" applyFill="1" applyBorder="1" applyAlignment="1">
      <alignment vertical="center"/>
    </xf>
    <xf numFmtId="49" fontId="5" fillId="2" borderId="0" xfId="5" applyNumberFormat="1" applyFont="1" applyFill="1" applyBorder="1" applyAlignment="1">
      <alignment horizontal="center" vertical="center" wrapText="1"/>
    </xf>
    <xf numFmtId="49" fontId="6" fillId="0" borderId="0" xfId="5" applyNumberFormat="1" applyAlignment="1">
      <alignment vertical="center" wrapText="1"/>
    </xf>
    <xf numFmtId="49" fontId="5" fillId="2" borderId="0" xfId="5" applyNumberFormat="1" applyFont="1" applyFill="1" applyBorder="1" applyAlignment="1">
      <alignment horizontal="justify" vertical="center" wrapText="1"/>
    </xf>
    <xf numFmtId="49" fontId="2" fillId="6" borderId="45" xfId="5" applyNumberFormat="1" applyFont="1" applyFill="1" applyBorder="1" applyAlignment="1">
      <alignment horizontal="center" vertical="center" wrapText="1"/>
    </xf>
    <xf numFmtId="49" fontId="2" fillId="0" borderId="45" xfId="5" applyNumberFormat="1" applyFont="1" applyFill="1" applyBorder="1" applyAlignment="1">
      <alignment horizontal="center" vertical="center" wrapText="1"/>
    </xf>
    <xf numFmtId="49" fontId="6" fillId="0" borderId="0" xfId="5" applyNumberFormat="1" applyFill="1" applyAlignment="1">
      <alignment vertical="center" wrapText="1"/>
    </xf>
    <xf numFmtId="49" fontId="6" fillId="0" borderId="0" xfId="5" applyNumberFormat="1" applyAlignment="1">
      <alignment horizontal="center" vertical="center" wrapText="1"/>
    </xf>
    <xf numFmtId="0" fontId="9" fillId="5" borderId="1" xfId="0" applyNumberFormat="1" applyFont="1" applyFill="1" applyBorder="1" applyAlignment="1">
      <alignment horizontal="center"/>
    </xf>
    <xf numFmtId="0" fontId="9" fillId="5" borderId="1" xfId="0" applyNumberFormat="1" applyFont="1" applyFill="1" applyBorder="1" applyAlignment="1">
      <alignment horizontal="center" wrapText="1"/>
    </xf>
    <xf numFmtId="4" fontId="9" fillId="5" borderId="1" xfId="0" applyNumberFormat="1" applyFont="1" applyFill="1" applyBorder="1" applyAlignment="1">
      <alignment wrapText="1"/>
    </xf>
    <xf numFmtId="165" fontId="9" fillId="5" borderId="1" xfId="13" applyNumberFormat="1" applyFont="1" applyFill="1" applyBorder="1" applyAlignment="1">
      <alignment horizontal="right"/>
    </xf>
    <xf numFmtId="165" fontId="9" fillId="5" borderId="1" xfId="13" applyNumberFormat="1" applyFont="1" applyFill="1" applyBorder="1" applyAlignment="1"/>
    <xf numFmtId="1" fontId="2" fillId="2" borderId="4" xfId="0" applyNumberFormat="1" applyFont="1" applyFill="1" applyBorder="1" applyAlignment="1" applyProtection="1">
      <alignment horizontal="left" vertical="top" wrapText="1"/>
    </xf>
    <xf numFmtId="1" fontId="2" fillId="2" borderId="74" xfId="0" applyNumberFormat="1" applyFont="1" applyFill="1" applyBorder="1" applyAlignment="1" applyProtection="1">
      <alignment horizontal="left" vertical="top" wrapText="1"/>
    </xf>
    <xf numFmtId="164" fontId="17" fillId="2" borderId="74" xfId="8" applyNumberFormat="1" applyFont="1" applyFill="1" applyBorder="1" applyAlignment="1" applyProtection="1">
      <alignment horizontal="right"/>
    </xf>
    <xf numFmtId="10" fontId="6" fillId="5" borderId="24" xfId="12" applyNumberFormat="1" applyFont="1" applyFill="1" applyBorder="1" applyProtection="1"/>
    <xf numFmtId="2" fontId="17" fillId="2" borderId="20" xfId="8" applyNumberFormat="1" applyFont="1" applyFill="1" applyBorder="1" applyProtection="1"/>
    <xf numFmtId="2" fontId="17" fillId="2" borderId="5" xfId="8" applyNumberFormat="1" applyFont="1" applyFill="1" applyBorder="1" applyProtection="1"/>
    <xf numFmtId="49" fontId="42" fillId="7" borderId="23" xfId="29" applyNumberFormat="1" applyFont="1" applyFill="1" applyBorder="1" applyAlignment="1" applyProtection="1">
      <alignment horizontal="center" vertical="center" wrapText="1"/>
    </xf>
    <xf numFmtId="49" fontId="42" fillId="7" borderId="75" xfId="29" applyNumberFormat="1" applyFont="1" applyFill="1" applyBorder="1" applyAlignment="1" applyProtection="1">
      <alignment horizontal="center" vertical="center" wrapText="1"/>
    </xf>
    <xf numFmtId="49" fontId="42" fillId="7" borderId="76" xfId="29" applyNumberFormat="1" applyFont="1" applyFill="1" applyBorder="1" applyAlignment="1" applyProtection="1">
      <alignment horizontal="center" vertical="center" wrapText="1"/>
    </xf>
    <xf numFmtId="0" fontId="32" fillId="2" borderId="0" xfId="0" applyFont="1" applyFill="1" applyBorder="1" applyAlignment="1" applyProtection="1">
      <alignment horizontal="left"/>
    </xf>
    <xf numFmtId="174" fontId="30" fillId="12" borderId="60" xfId="21" applyNumberFormat="1" applyFont="1" applyFill="1" applyBorder="1" applyAlignment="1">
      <alignment horizontal="right" vertical="center"/>
    </xf>
    <xf numFmtId="174" fontId="30" fillId="12" borderId="59" xfId="21" applyNumberFormat="1" applyFont="1" applyFill="1" applyBorder="1" applyAlignment="1">
      <alignment horizontal="right" vertical="center"/>
    </xf>
    <xf numFmtId="0" fontId="26" fillId="12" borderId="58" xfId="21" applyFont="1" applyFill="1" applyBorder="1" applyAlignment="1">
      <alignment horizontal="right" vertical="center"/>
    </xf>
    <xf numFmtId="0" fontId="26" fillId="11" borderId="56" xfId="21" applyFont="1" applyFill="1" applyBorder="1" applyAlignment="1">
      <alignment horizontal="right" vertical="center"/>
    </xf>
    <xf numFmtId="0" fontId="26" fillId="11" borderId="55" xfId="21" applyFont="1" applyFill="1" applyBorder="1" applyAlignment="1">
      <alignment horizontal="right" vertical="center"/>
    </xf>
    <xf numFmtId="0" fontId="2" fillId="6" borderId="1" xfId="5" applyNumberFormat="1" applyFont="1" applyFill="1" applyBorder="1" applyAlignment="1">
      <alignment horizontal="left" vertical="center" wrapText="1"/>
    </xf>
    <xf numFmtId="0" fontId="2" fillId="6" borderId="1" xfId="5" applyNumberFormat="1" applyFont="1" applyFill="1" applyBorder="1" applyAlignment="1">
      <alignment horizontal="center" vertical="center" wrapText="1"/>
    </xf>
    <xf numFmtId="49" fontId="5" fillId="2" borderId="2" xfId="5" applyNumberFormat="1" applyFont="1" applyFill="1" applyBorder="1" applyAlignment="1">
      <alignment horizontal="left" vertical="center" wrapText="1"/>
    </xf>
    <xf numFmtId="49" fontId="5" fillId="2" borderId="71" xfId="5" applyNumberFormat="1" applyFont="1" applyFill="1" applyBorder="1" applyAlignment="1">
      <alignment horizontal="center" vertical="center" wrapText="1"/>
    </xf>
    <xf numFmtId="49" fontId="2" fillId="2" borderId="71" xfId="5" applyNumberFormat="1" applyFont="1" applyFill="1" applyBorder="1" applyAlignment="1">
      <alignment horizontal="justify" vertical="center" wrapText="1"/>
    </xf>
    <xf numFmtId="49" fontId="2" fillId="6" borderId="3" xfId="5" applyNumberFormat="1" applyFont="1" applyFill="1" applyBorder="1" applyAlignment="1">
      <alignment horizontal="left" vertical="center" wrapText="1"/>
    </xf>
    <xf numFmtId="0" fontId="5" fillId="2" borderId="52" xfId="5" applyFont="1" applyFill="1" applyBorder="1" applyAlignment="1">
      <alignment horizontal="left"/>
    </xf>
    <xf numFmtId="49" fontId="2" fillId="6" borderId="53" xfId="5" applyNumberFormat="1" applyFont="1" applyFill="1" applyBorder="1" applyAlignment="1">
      <alignment horizontal="left" vertical="center" wrapText="1"/>
    </xf>
    <xf numFmtId="49" fontId="5" fillId="2" borderId="52" xfId="5" applyNumberFormat="1" applyFont="1" applyFill="1" applyBorder="1" applyAlignment="1">
      <alignment horizontal="left" vertical="center" wrapText="1"/>
    </xf>
    <xf numFmtId="4" fontId="2" fillId="0" borderId="16" xfId="5" applyNumberFormat="1" applyFont="1" applyFill="1" applyBorder="1" applyAlignment="1">
      <alignment horizontal="center" vertical="center" wrapText="1"/>
    </xf>
    <xf numFmtId="49" fontId="44" fillId="7" borderId="77" xfId="29" applyNumberFormat="1" applyFont="1" applyFill="1" applyBorder="1" applyAlignment="1" applyProtection="1">
      <alignment horizontal="center" vertical="center" wrapText="1"/>
    </xf>
    <xf numFmtId="0" fontId="46" fillId="0" borderId="46" xfId="29" applyNumberFormat="1" applyFont="1" applyFill="1" applyBorder="1" applyAlignment="1">
      <alignment horizontal="left" vertical="center" wrapText="1"/>
    </xf>
    <xf numFmtId="0" fontId="46" fillId="0" borderId="46" xfId="20" applyNumberFormat="1" applyFont="1" applyFill="1" applyBorder="1" applyAlignment="1" applyProtection="1">
      <alignment horizontal="left" vertical="center" wrapText="1"/>
    </xf>
    <xf numFmtId="0" fontId="46" fillId="0" borderId="46" xfId="5" applyNumberFormat="1" applyFont="1" applyBorder="1" applyAlignment="1">
      <alignment horizontal="left" vertical="center" wrapText="1"/>
    </xf>
    <xf numFmtId="49" fontId="5" fillId="17" borderId="45" xfId="5" applyNumberFormat="1" applyFont="1" applyFill="1" applyBorder="1" applyAlignment="1">
      <alignment horizontal="center" vertical="center" wrapText="1"/>
    </xf>
    <xf numFmtId="0" fontId="5" fillId="17" borderId="1" xfId="5" applyNumberFormat="1" applyFont="1" applyFill="1" applyBorder="1" applyAlignment="1">
      <alignment horizontal="left" vertical="center" wrapText="1"/>
    </xf>
    <xf numFmtId="0" fontId="2" fillId="17" borderId="1" xfId="5" applyNumberFormat="1" applyFont="1" applyFill="1" applyBorder="1" applyAlignment="1">
      <alignment horizontal="center" vertical="center" wrapText="1"/>
    </xf>
    <xf numFmtId="4" fontId="2" fillId="18" borderId="16" xfId="5" applyNumberFormat="1" applyFont="1" applyFill="1" applyBorder="1" applyAlignment="1">
      <alignment horizontal="center" vertical="center" wrapText="1"/>
    </xf>
    <xf numFmtId="0" fontId="45" fillId="18" borderId="46" xfId="5" applyNumberFormat="1" applyFont="1" applyFill="1" applyBorder="1" applyAlignment="1">
      <alignment horizontal="left" vertical="center" wrapText="1"/>
    </xf>
    <xf numFmtId="49" fontId="13" fillId="18" borderId="0" xfId="5" applyNumberFormat="1" applyFont="1" applyFill="1" applyAlignment="1">
      <alignment vertical="center" wrapText="1"/>
    </xf>
    <xf numFmtId="49" fontId="5" fillId="17" borderId="41" xfId="5" applyNumberFormat="1" applyFont="1" applyFill="1" applyBorder="1" applyAlignment="1">
      <alignment horizontal="center" vertical="center" wrapText="1"/>
    </xf>
    <xf numFmtId="49" fontId="5" fillId="17" borderId="42" xfId="5" applyNumberFormat="1" applyFont="1" applyFill="1" applyBorder="1" applyAlignment="1">
      <alignment horizontal="left" vertical="center" wrapText="1"/>
    </xf>
    <xf numFmtId="49" fontId="5" fillId="17" borderId="42" xfId="5" applyNumberFormat="1" applyFont="1" applyFill="1" applyBorder="1" applyAlignment="1">
      <alignment horizontal="center" vertical="center" wrapText="1"/>
    </xf>
    <xf numFmtId="49" fontId="5" fillId="17" borderId="78" xfId="5" applyNumberFormat="1" applyFont="1" applyFill="1" applyBorder="1" applyAlignment="1">
      <alignment horizontal="left" vertical="center" wrapText="1"/>
    </xf>
    <xf numFmtId="49" fontId="45" fillId="18" borderId="44" xfId="29" applyNumberFormat="1" applyFont="1" applyFill="1" applyBorder="1" applyAlignment="1">
      <alignment horizontal="left" vertical="center" wrapText="1"/>
    </xf>
    <xf numFmtId="0" fontId="2" fillId="0" borderId="1" xfId="5" applyNumberFormat="1" applyFont="1" applyFill="1" applyBorder="1" applyAlignment="1">
      <alignment horizontal="left" vertical="center" wrapText="1"/>
    </xf>
    <xf numFmtId="0" fontId="2" fillId="0" borderId="1" xfId="5" applyNumberFormat="1" applyFont="1" applyFill="1" applyBorder="1" applyAlignment="1">
      <alignment horizontal="center" vertical="center" wrapText="1"/>
    </xf>
    <xf numFmtId="172" fontId="47" fillId="0" borderId="0" xfId="21" applyNumberFormat="1" applyFont="1" applyAlignment="1">
      <alignment vertical="center"/>
    </xf>
    <xf numFmtId="0" fontId="16" fillId="5" borderId="49" xfId="0" applyFont="1" applyFill="1" applyBorder="1" applyAlignment="1">
      <alignment vertical="center"/>
    </xf>
    <xf numFmtId="0" fontId="15" fillId="5" borderId="49" xfId="0" applyFont="1" applyFill="1" applyBorder="1" applyAlignment="1" applyProtection="1">
      <alignment vertical="center"/>
      <protection locked="0"/>
    </xf>
    <xf numFmtId="0" fontId="19" fillId="5" borderId="17" xfId="0" applyFont="1" applyFill="1" applyBorder="1" applyAlignment="1">
      <alignment vertical="center"/>
    </xf>
    <xf numFmtId="17" fontId="2" fillId="0" borderId="1" xfId="5" applyNumberFormat="1" applyFont="1" applyFill="1" applyBorder="1" applyAlignment="1" applyProtection="1">
      <alignment horizontal="center" wrapText="1"/>
    </xf>
    <xf numFmtId="43" fontId="5" fillId="5" borderId="0" xfId="0" applyNumberFormat="1" applyFont="1" applyFill="1" applyAlignment="1"/>
    <xf numFmtId="49" fontId="6" fillId="5" borderId="0" xfId="5" applyNumberFormat="1" applyFill="1" applyAlignment="1">
      <alignment vertical="center" wrapText="1"/>
    </xf>
    <xf numFmtId="49" fontId="6" fillId="5" borderId="0" xfId="5" applyNumberFormat="1" applyFill="1" applyAlignment="1">
      <alignment horizontal="center" vertical="center" wrapText="1"/>
    </xf>
    <xf numFmtId="10" fontId="19" fillId="0" borderId="44" xfId="0" applyNumberFormat="1" applyFont="1" applyFill="1" applyBorder="1" applyAlignment="1" applyProtection="1">
      <alignment horizontal="center" vertical="center"/>
      <protection locked="0"/>
    </xf>
    <xf numFmtId="49" fontId="2" fillId="6" borderId="1" xfId="5" applyNumberFormat="1" applyFont="1" applyFill="1" applyBorder="1" applyAlignment="1">
      <alignment horizontal="left" vertical="center" wrapText="1"/>
    </xf>
    <xf numFmtId="0" fontId="5" fillId="6" borderId="1" xfId="5" applyNumberFormat="1" applyFont="1" applyFill="1" applyBorder="1" applyAlignment="1">
      <alignment horizontal="center" vertical="center"/>
    </xf>
    <xf numFmtId="17" fontId="2" fillId="6" borderId="1" xfId="5" applyNumberFormat="1" applyFont="1" applyFill="1" applyBorder="1" applyAlignment="1" applyProtection="1">
      <alignment horizontal="center" vertical="center" wrapText="1"/>
    </xf>
    <xf numFmtId="0" fontId="23" fillId="2" borderId="0" xfId="21" applyFill="1" applyAlignment="1">
      <alignment vertical="center"/>
    </xf>
    <xf numFmtId="0" fontId="37" fillId="2" borderId="0" xfId="21" applyFont="1" applyFill="1" applyAlignment="1">
      <alignment horizontal="center" vertical="center"/>
    </xf>
    <xf numFmtId="0" fontId="37" fillId="2" borderId="0" xfId="21" applyFont="1" applyFill="1" applyBorder="1" applyAlignment="1">
      <alignment horizontal="center" vertical="center"/>
    </xf>
    <xf numFmtId="0" fontId="23" fillId="2" borderId="2" xfId="21" applyFont="1" applyFill="1" applyBorder="1" applyAlignment="1">
      <alignment vertical="center"/>
    </xf>
    <xf numFmtId="0" fontId="23" fillId="2" borderId="71" xfId="21" applyFill="1" applyBorder="1" applyAlignment="1">
      <alignment vertical="center"/>
    </xf>
    <xf numFmtId="0" fontId="23" fillId="2" borderId="3" xfId="21" applyFill="1" applyBorder="1" applyAlignment="1">
      <alignment vertical="center"/>
    </xf>
    <xf numFmtId="0" fontId="26" fillId="2" borderId="2" xfId="21" applyFont="1" applyFill="1" applyBorder="1" applyAlignment="1">
      <alignment horizontal="left" vertical="center"/>
    </xf>
    <xf numFmtId="0" fontId="26" fillId="2" borderId="71" xfId="21" applyFont="1" applyFill="1" applyBorder="1" applyAlignment="1">
      <alignment vertical="center"/>
    </xf>
    <xf numFmtId="0" fontId="23" fillId="2" borderId="71" xfId="21" applyFill="1" applyBorder="1" applyAlignment="1">
      <alignment horizontal="center" vertical="center"/>
    </xf>
    <xf numFmtId="0" fontId="23" fillId="2" borderId="3" xfId="21" applyFill="1" applyBorder="1" applyAlignment="1">
      <alignment horizontal="center" vertical="center"/>
    </xf>
    <xf numFmtId="0" fontId="28" fillId="2" borderId="54" xfId="21" applyFont="1" applyFill="1" applyBorder="1" applyAlignment="1" applyProtection="1">
      <alignment horizontal="left" vertical="center"/>
    </xf>
    <xf numFmtId="0" fontId="37" fillId="2" borderId="54" xfId="21" applyFont="1" applyFill="1" applyBorder="1" applyAlignment="1" applyProtection="1">
      <alignment horizontal="center" vertical="center"/>
    </xf>
    <xf numFmtId="0" fontId="26" fillId="2" borderId="54" xfId="21" applyFont="1" applyFill="1" applyBorder="1" applyAlignment="1" applyProtection="1">
      <alignment horizontal="left" vertical="center"/>
    </xf>
    <xf numFmtId="0" fontId="23" fillId="2" borderId="54" xfId="21" applyFill="1" applyBorder="1" applyAlignment="1" applyProtection="1">
      <alignment vertical="center"/>
    </xf>
    <xf numFmtId="0" fontId="4" fillId="5" borderId="0" xfId="0" applyFont="1" applyFill="1" applyAlignment="1">
      <alignment horizontal="left" vertical="top"/>
    </xf>
    <xf numFmtId="165" fontId="8" fillId="5" borderId="0" xfId="18" applyFont="1" applyFill="1" applyBorder="1" applyAlignment="1">
      <alignment horizontal="center"/>
    </xf>
    <xf numFmtId="4" fontId="5" fillId="5" borderId="0" xfId="20" applyNumberFormat="1" applyFont="1" applyFill="1" applyBorder="1" applyAlignment="1">
      <alignment horizontal="center" vertical="center"/>
    </xf>
    <xf numFmtId="0" fontId="19" fillId="5" borderId="47" xfId="0" applyFont="1" applyFill="1" applyBorder="1" applyAlignment="1">
      <alignment vertical="center"/>
    </xf>
    <xf numFmtId="0" fontId="19" fillId="5" borderId="17" xfId="0" applyFont="1" applyFill="1" applyBorder="1" applyAlignment="1">
      <alignment vertical="center"/>
    </xf>
    <xf numFmtId="4" fontId="5" fillId="5" borderId="0" xfId="20" applyNumberFormat="1" applyFont="1" applyFill="1" applyBorder="1" applyAlignment="1">
      <alignment horizontal="center"/>
    </xf>
    <xf numFmtId="165" fontId="7" fillId="8" borderId="0" xfId="19" applyFont="1" applyFill="1" applyBorder="1" applyAlignment="1" applyProtection="1">
      <alignment horizontal="center" wrapText="1"/>
    </xf>
    <xf numFmtId="0" fontId="2" fillId="5" borderId="18" xfId="0" applyNumberFormat="1" applyFont="1" applyFill="1" applyBorder="1" applyAlignment="1">
      <alignment horizontal="left" vertical="center" wrapText="1"/>
    </xf>
    <xf numFmtId="0" fontId="2" fillId="5" borderId="19" xfId="0" applyNumberFormat="1" applyFont="1" applyFill="1" applyBorder="1" applyAlignment="1">
      <alignment horizontal="left" vertical="center" wrapText="1"/>
    </xf>
    <xf numFmtId="0" fontId="2" fillId="5" borderId="14" xfId="0" applyNumberFormat="1" applyFont="1" applyFill="1" applyBorder="1" applyAlignment="1">
      <alignment horizontal="left" vertical="center" wrapText="1"/>
    </xf>
    <xf numFmtId="0" fontId="2" fillId="5" borderId="15" xfId="0" applyNumberFormat="1" applyFont="1" applyFill="1" applyBorder="1" applyAlignment="1">
      <alignment horizontal="left" vertical="center" wrapText="1"/>
    </xf>
    <xf numFmtId="0" fontId="2" fillId="5" borderId="0" xfId="0" applyNumberFormat="1" applyFont="1" applyFill="1" applyBorder="1" applyAlignment="1">
      <alignment horizontal="left" vertical="center" wrapText="1"/>
    </xf>
    <xf numFmtId="0" fontId="2" fillId="5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2" xfId="0" applyNumberFormat="1" applyFont="1" applyFill="1" applyBorder="1" applyAlignment="1">
      <alignment horizontal="left" vertical="center" wrapText="1"/>
    </xf>
    <xf numFmtId="0" fontId="2" fillId="2" borderId="8" xfId="0" applyNumberFormat="1" applyFont="1" applyFill="1" applyBorder="1" applyAlignment="1">
      <alignment horizontal="left" vertical="center" wrapText="1"/>
    </xf>
    <xf numFmtId="0" fontId="5" fillId="5" borderId="0" xfId="0" applyFont="1" applyFill="1" applyAlignment="1">
      <alignment horizontal="center" wrapText="1"/>
    </xf>
    <xf numFmtId="0" fontId="15" fillId="5" borderId="48" xfId="0" applyFont="1" applyFill="1" applyBorder="1" applyAlignment="1" applyProtection="1">
      <alignment vertical="center"/>
      <protection locked="0"/>
    </xf>
    <xf numFmtId="0" fontId="15" fillId="5" borderId="49" xfId="0" applyFont="1" applyFill="1" applyBorder="1" applyAlignment="1" applyProtection="1">
      <alignment vertical="center"/>
      <protection locked="0"/>
    </xf>
    <xf numFmtId="0" fontId="22" fillId="5" borderId="51" xfId="0" applyFont="1" applyFill="1" applyBorder="1" applyAlignment="1">
      <alignment vertical="center"/>
    </xf>
    <xf numFmtId="0" fontId="22" fillId="5" borderId="43" xfId="0" applyFont="1" applyFill="1" applyBorder="1" applyAlignment="1">
      <alignment vertical="center"/>
    </xf>
    <xf numFmtId="0" fontId="16" fillId="5" borderId="48" xfId="0" applyFont="1" applyFill="1" applyBorder="1" applyAlignment="1">
      <alignment vertical="center"/>
    </xf>
    <xf numFmtId="0" fontId="16" fillId="5" borderId="49" xfId="0" applyFont="1" applyFill="1" applyBorder="1" applyAlignment="1">
      <alignment vertical="center"/>
    </xf>
    <xf numFmtId="0" fontId="3" fillId="2" borderId="0" xfId="0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165" fontId="16" fillId="2" borderId="0" xfId="19" applyFont="1" applyFill="1" applyBorder="1" applyAlignment="1" applyProtection="1">
      <alignment horizontal="center"/>
    </xf>
    <xf numFmtId="167" fontId="5" fillId="4" borderId="10" xfId="1" applyFont="1" applyFill="1" applyBorder="1" applyAlignment="1" applyProtection="1">
      <alignment horizontal="center"/>
    </xf>
    <xf numFmtId="167" fontId="5" fillId="4" borderId="11" xfId="1" applyFont="1" applyFill="1" applyBorder="1" applyAlignment="1" applyProtection="1">
      <alignment horizontal="center"/>
    </xf>
    <xf numFmtId="2" fontId="18" fillId="4" borderId="23" xfId="8" applyNumberFormat="1" applyFont="1" applyFill="1" applyBorder="1" applyAlignment="1" applyProtection="1">
      <alignment horizontal="center" vertical="center" wrapText="1"/>
    </xf>
    <xf numFmtId="2" fontId="18" fillId="4" borderId="24" xfId="8" applyNumberFormat="1" applyFont="1" applyFill="1" applyBorder="1" applyAlignment="1" applyProtection="1">
      <alignment horizontal="center" vertical="center" wrapText="1"/>
    </xf>
    <xf numFmtId="2" fontId="18" fillId="4" borderId="25" xfId="8" applyNumberFormat="1" applyFont="1" applyFill="1" applyBorder="1" applyAlignment="1" applyProtection="1">
      <alignment horizontal="center" vertical="center" wrapText="1"/>
    </xf>
    <xf numFmtId="2" fontId="18" fillId="4" borderId="2" xfId="8" applyNumberFormat="1" applyFont="1" applyFill="1" applyBorder="1" applyAlignment="1" applyProtection="1">
      <alignment horizontal="center" vertical="center"/>
    </xf>
    <xf numFmtId="2" fontId="18" fillId="4" borderId="3" xfId="8" applyNumberFormat="1" applyFont="1" applyFill="1" applyBorder="1" applyAlignment="1" applyProtection="1">
      <alignment horizontal="center" vertical="center"/>
    </xf>
    <xf numFmtId="2" fontId="18" fillId="4" borderId="6" xfId="8" applyNumberFormat="1" applyFont="1" applyFill="1" applyBorder="1" applyAlignment="1" applyProtection="1">
      <alignment horizontal="center" vertical="center"/>
    </xf>
    <xf numFmtId="2" fontId="18" fillId="4" borderId="7" xfId="8" applyNumberFormat="1" applyFont="1" applyFill="1" applyBorder="1" applyAlignment="1" applyProtection="1">
      <alignment horizontal="center" vertical="center"/>
    </xf>
    <xf numFmtId="173" fontId="37" fillId="9" borderId="69" xfId="21" applyNumberFormat="1" applyFont="1" applyFill="1" applyBorder="1" applyAlignment="1" applyProtection="1">
      <alignment horizontal="center" vertical="center"/>
      <protection locked="0"/>
    </xf>
    <xf numFmtId="173" fontId="37" fillId="9" borderId="68" xfId="21" applyNumberFormat="1" applyFont="1" applyFill="1" applyBorder="1" applyAlignment="1" applyProtection="1">
      <alignment horizontal="center" vertical="center"/>
      <protection locked="0"/>
    </xf>
    <xf numFmtId="0" fontId="25" fillId="9" borderId="66" xfId="21" applyFont="1" applyFill="1" applyBorder="1" applyAlignment="1" applyProtection="1">
      <alignment horizontal="left" vertical="center"/>
      <protection locked="0"/>
    </xf>
    <xf numFmtId="0" fontId="25" fillId="9" borderId="69" xfId="21" applyFont="1" applyFill="1" applyBorder="1" applyAlignment="1" applyProtection="1">
      <alignment horizontal="left" vertical="center"/>
      <protection locked="0"/>
    </xf>
    <xf numFmtId="0" fontId="25" fillId="9" borderId="68" xfId="21" applyFont="1" applyFill="1" applyBorder="1" applyAlignment="1" applyProtection="1">
      <alignment horizontal="left" vertical="center"/>
      <protection locked="0"/>
    </xf>
    <xf numFmtId="0" fontId="26" fillId="11" borderId="61" xfId="21" applyFont="1" applyFill="1" applyBorder="1" applyAlignment="1">
      <alignment horizontal="center" vertical="center"/>
    </xf>
    <xf numFmtId="0" fontId="25" fillId="11" borderId="61" xfId="21" applyFont="1" applyFill="1" applyBorder="1" applyAlignment="1">
      <alignment horizontal="center" vertical="center"/>
    </xf>
    <xf numFmtId="0" fontId="25" fillId="10" borderId="61" xfId="21" applyFont="1" applyFill="1" applyBorder="1" applyAlignment="1">
      <alignment horizontal="center" vertical="center"/>
    </xf>
    <xf numFmtId="0" fontId="25" fillId="6" borderId="61" xfId="21" applyFont="1" applyFill="1" applyBorder="1" applyAlignment="1">
      <alignment horizontal="center" vertical="center"/>
    </xf>
    <xf numFmtId="3" fontId="28" fillId="9" borderId="66" xfId="21" applyNumberFormat="1" applyFont="1" applyFill="1" applyBorder="1" applyAlignment="1" applyProtection="1">
      <alignment horizontal="left" vertical="center"/>
      <protection locked="0"/>
    </xf>
    <xf numFmtId="3" fontId="28" fillId="9" borderId="69" xfId="21" applyNumberFormat="1" applyFont="1" applyFill="1" applyBorder="1" applyAlignment="1" applyProtection="1">
      <alignment horizontal="left" vertical="center"/>
      <protection locked="0"/>
    </xf>
    <xf numFmtId="3" fontId="28" fillId="9" borderId="68" xfId="21" applyNumberFormat="1" applyFont="1" applyFill="1" applyBorder="1" applyAlignment="1" applyProtection="1">
      <alignment horizontal="left" vertical="center"/>
      <protection locked="0"/>
    </xf>
    <xf numFmtId="0" fontId="25" fillId="9" borderId="6" xfId="21" applyFont="1" applyFill="1" applyBorder="1" applyAlignment="1" applyProtection="1">
      <alignment horizontal="left" vertical="center"/>
      <protection locked="0"/>
    </xf>
    <xf numFmtId="0" fontId="25" fillId="9" borderId="72" xfId="21" applyFont="1" applyFill="1" applyBorder="1" applyAlignment="1" applyProtection="1">
      <alignment horizontal="left" vertical="center"/>
      <protection locked="0"/>
    </xf>
    <xf numFmtId="0" fontId="25" fillId="9" borderId="66" xfId="21" applyFont="1" applyFill="1" applyBorder="1" applyAlignment="1" applyProtection="1">
      <alignment horizontal="left" vertical="center" wrapText="1"/>
      <protection locked="0"/>
    </xf>
    <xf numFmtId="0" fontId="25" fillId="9" borderId="69" xfId="21" applyFont="1" applyFill="1" applyBorder="1" applyAlignment="1" applyProtection="1">
      <alignment horizontal="left" vertical="center" wrapText="1"/>
      <protection locked="0"/>
    </xf>
    <xf numFmtId="0" fontId="26" fillId="10" borderId="0" xfId="21" applyFont="1" applyFill="1" applyBorder="1" applyAlignment="1">
      <alignment horizontal="left" vertical="center"/>
    </xf>
    <xf numFmtId="4" fontId="5" fillId="6" borderId="0" xfId="20" applyNumberFormat="1" applyFont="1" applyFill="1" applyBorder="1" applyAlignment="1" applyProtection="1">
      <alignment horizontal="center" vertical="center"/>
    </xf>
    <xf numFmtId="0" fontId="25" fillId="11" borderId="61" xfId="21" applyFont="1" applyFill="1" applyBorder="1" applyAlignment="1" applyProtection="1">
      <alignment horizontal="right" vertical="center"/>
    </xf>
    <xf numFmtId="4" fontId="9" fillId="6" borderId="0" xfId="20" applyNumberFormat="1" applyFont="1" applyFill="1" applyBorder="1" applyAlignment="1" applyProtection="1">
      <alignment horizontal="center" vertical="center"/>
    </xf>
    <xf numFmtId="0" fontId="26" fillId="5" borderId="0" xfId="21" applyFont="1" applyFill="1" applyBorder="1" applyAlignment="1" applyProtection="1">
      <alignment horizontal="right" vertical="center"/>
    </xf>
    <xf numFmtId="49" fontId="5" fillId="2" borderId="0" xfId="5" applyNumberFormat="1" applyFont="1" applyFill="1" applyBorder="1" applyAlignment="1">
      <alignment horizontal="center" wrapText="1"/>
    </xf>
    <xf numFmtId="0" fontId="43" fillId="2" borderId="52" xfId="5" applyFont="1" applyFill="1" applyBorder="1" applyAlignment="1">
      <alignment horizontal="center"/>
    </xf>
    <xf numFmtId="0" fontId="43" fillId="2" borderId="0" xfId="5" applyFont="1" applyFill="1" applyBorder="1" applyAlignment="1">
      <alignment horizontal="center"/>
    </xf>
    <xf numFmtId="0" fontId="43" fillId="2" borderId="53" xfId="5" applyFont="1" applyFill="1" applyBorder="1" applyAlignment="1">
      <alignment horizontal="center"/>
    </xf>
    <xf numFmtId="0" fontId="2" fillId="6" borderId="37" xfId="5" applyNumberFormat="1" applyFont="1" applyFill="1" applyBorder="1" applyAlignment="1">
      <alignment horizontal="left" vertical="center" wrapText="1"/>
    </xf>
    <xf numFmtId="0" fontId="2" fillId="6" borderId="74" xfId="5" applyNumberFormat="1" applyFont="1" applyFill="1" applyBorder="1" applyAlignment="1">
      <alignment horizontal="left" vertical="center" wrapText="1"/>
    </xf>
    <xf numFmtId="0" fontId="2" fillId="6" borderId="79" xfId="5" applyNumberFormat="1" applyFont="1" applyFill="1" applyBorder="1" applyAlignment="1">
      <alignment horizontal="left" vertical="center" wrapText="1"/>
    </xf>
    <xf numFmtId="0" fontId="2" fillId="6" borderId="37" xfId="5" applyNumberFormat="1" applyFont="1" applyFill="1" applyBorder="1" applyAlignment="1">
      <alignment horizontal="center" vertical="center" wrapText="1"/>
    </xf>
    <xf numFmtId="0" fontId="2" fillId="6" borderId="74" xfId="5" applyNumberFormat="1" applyFont="1" applyFill="1" applyBorder="1" applyAlignment="1">
      <alignment horizontal="center" vertical="center" wrapText="1"/>
    </xf>
    <xf numFmtId="0" fontId="2" fillId="6" borderId="79" xfId="5" applyNumberFormat="1" applyFont="1" applyFill="1" applyBorder="1" applyAlignment="1">
      <alignment horizontal="center" vertical="center" wrapText="1"/>
    </xf>
    <xf numFmtId="4" fontId="2" fillId="0" borderId="80" xfId="5" applyNumberFormat="1" applyFont="1" applyFill="1" applyBorder="1" applyAlignment="1">
      <alignment horizontal="center" vertical="center" wrapText="1"/>
    </xf>
    <xf numFmtId="4" fontId="2" fillId="0" borderId="5" xfId="5" applyNumberFormat="1" applyFont="1" applyFill="1" applyBorder="1" applyAlignment="1">
      <alignment horizontal="center" vertical="center" wrapText="1"/>
    </xf>
    <xf numFmtId="4" fontId="2" fillId="0" borderId="81" xfId="5" applyNumberFormat="1" applyFont="1" applyFill="1" applyBorder="1" applyAlignment="1">
      <alignment horizontal="center" vertical="center" wrapText="1"/>
    </xf>
    <xf numFmtId="49" fontId="2" fillId="6" borderId="82" xfId="5" applyNumberFormat="1" applyFont="1" applyFill="1" applyBorder="1" applyAlignment="1">
      <alignment horizontal="center" vertical="center" wrapText="1"/>
    </xf>
    <xf numFmtId="49" fontId="2" fillId="6" borderId="4" xfId="5" applyNumberFormat="1" applyFont="1" applyFill="1" applyBorder="1" applyAlignment="1">
      <alignment horizontal="center" vertical="center" wrapText="1"/>
    </xf>
    <xf numFmtId="49" fontId="2" fillId="6" borderId="83" xfId="5" applyNumberFormat="1" applyFont="1" applyFill="1" applyBorder="1" applyAlignment="1">
      <alignment horizontal="center" vertical="center" wrapText="1"/>
    </xf>
  </cellXfs>
  <cellStyles count="32">
    <cellStyle name="Moeda 2" xfId="1"/>
    <cellStyle name="Moeda 2 2" xfId="2"/>
    <cellStyle name="Moeda 2 3" xfId="3"/>
    <cellStyle name="Moeda 3" xfId="4"/>
    <cellStyle name="Moeda 3 2" xfId="28"/>
    <cellStyle name="Normal" xfId="0" builtinId="0"/>
    <cellStyle name="Normal 2" xfId="5"/>
    <cellStyle name="Normal 2 2" xfId="30"/>
    <cellStyle name="Normal 3" xfId="6"/>
    <cellStyle name="Normal 4" xfId="7"/>
    <cellStyle name="Normal 5" xfId="29"/>
    <cellStyle name="Normal 5 2" xfId="21"/>
    <cellStyle name="Normal 5 2 2" xfId="26"/>
    <cellStyle name="Normal_Plan1" xfId="8"/>
    <cellStyle name="Porcentagem 2" xfId="9"/>
    <cellStyle name="Porcentagem 2 2" xfId="10"/>
    <cellStyle name="Porcentagem 3" xfId="11"/>
    <cellStyle name="Porcentagem 3 2" xfId="24"/>
    <cellStyle name="Porcentagem 4" xfId="12"/>
    <cellStyle name="Porcentagem 5" xfId="27"/>
    <cellStyle name="Porcentagem 5 2" xfId="23"/>
    <cellStyle name="Separador de milhares 2" xfId="14"/>
    <cellStyle name="Separador de milhares 2 2" xfId="15"/>
    <cellStyle name="Separador de milhares 3" xfId="16"/>
    <cellStyle name="Separador de milhares 4" xfId="17"/>
    <cellStyle name="Separador de milhares 5" xfId="22"/>
    <cellStyle name="Separador de milhares_Rua dos Coroados" xfId="18"/>
    <cellStyle name="Separador de milhares_Rua dos Coroados 2 2" xfId="19"/>
    <cellStyle name="Vírgula" xfId="13" builtinId="3"/>
    <cellStyle name="Vírgula 2" xfId="20"/>
    <cellStyle name="Vírgula 2 2" xfId="25"/>
    <cellStyle name="Vírgula 3" xfId="31"/>
  </cellStyles>
  <dxfs count="14">
    <dxf>
      <font>
        <b val="0"/>
        <i val="0"/>
        <strike val="0"/>
        <condense val="0"/>
        <extend val="0"/>
        <u val="none"/>
        <sz val="11"/>
        <color indexed="63"/>
      </font>
      <fill>
        <patternFill patternType="solid">
          <fgColor indexed="22"/>
          <bgColor indexed="44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63"/>
      </font>
      <fill>
        <patternFill patternType="solid">
          <fgColor indexed="22"/>
          <bgColor indexed="44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63"/>
      </font>
      <fill>
        <patternFill patternType="solid">
          <fgColor indexed="22"/>
          <bgColor indexed="44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63"/>
      </font>
      <fill>
        <patternFill patternType="solid">
          <fgColor indexed="22"/>
          <bgColor indexed="44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63"/>
      </font>
      <fill>
        <patternFill patternType="solid">
          <fgColor indexed="22"/>
          <bgColor indexed="44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63"/>
      </font>
      <fill>
        <patternFill patternType="solid">
          <fgColor indexed="22"/>
          <bgColor indexed="44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63"/>
      </font>
      <fill>
        <patternFill patternType="solid">
          <fgColor indexed="22"/>
          <bgColor indexed="44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47</xdr:row>
      <xdr:rowOff>190500</xdr:rowOff>
    </xdr:from>
    <xdr:to>
      <xdr:col>4</xdr:col>
      <xdr:colOff>9525</xdr:colOff>
      <xdr:row>51</xdr:row>
      <xdr:rowOff>161925</xdr:rowOff>
    </xdr:to>
    <xdr:sp macro="" textlink="">
      <xdr:nvSpPr>
        <xdr:cNvPr id="5" name="CaixaDeTexto 4"/>
        <xdr:cNvSpPr txBox="1"/>
      </xdr:nvSpPr>
      <xdr:spPr>
        <a:xfrm>
          <a:off x="723900" y="21164550"/>
          <a:ext cx="6524625" cy="771525"/>
        </a:xfrm>
        <a:prstGeom prst="rect">
          <a:avLst/>
        </a:prstGeom>
        <a:solidFill>
          <a:schemeClr val="bg1">
            <a:lumMod val="9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1400" b="1"/>
        </a:p>
        <a:p>
          <a:pPr algn="ctr"/>
          <a:r>
            <a:rPr lang="pt-BR" sz="1400" b="1"/>
            <a:t>BDI = </a:t>
          </a:r>
          <a:r>
            <a:rPr lang="pt-BR" sz="1400" b="1" u="sng"/>
            <a:t>(1</a:t>
          </a:r>
          <a:r>
            <a:rPr lang="pt-BR" sz="1400" b="1" u="sng" baseline="0"/>
            <a:t> + AC + S + R + G) * (1 + DF) * (1 + L)</a:t>
          </a:r>
          <a:r>
            <a:rPr lang="pt-BR" sz="1400" b="1" u="none" baseline="0"/>
            <a:t>  - 1</a:t>
          </a:r>
        </a:p>
        <a:p>
          <a:pPr algn="ctr"/>
          <a:r>
            <a:rPr lang="pt-BR" sz="1400" b="1" u="none" baseline="0"/>
            <a:t>        (1 - I1 - I2 - I3)</a:t>
          </a:r>
        </a:p>
        <a:p>
          <a:endParaRPr lang="pt-BR" sz="1100" u="none" baseline="0"/>
        </a:p>
        <a:p>
          <a:endParaRPr lang="pt-BR" sz="1100" u="none" baseline="0"/>
        </a:p>
      </xdr:txBody>
    </xdr:sp>
    <xdr:clientData/>
  </xdr:twoCellAnchor>
  <xdr:twoCellAnchor editAs="oneCell">
    <xdr:from>
      <xdr:col>5</xdr:col>
      <xdr:colOff>589121</xdr:colOff>
      <xdr:row>0</xdr:row>
      <xdr:rowOff>107155</xdr:rowOff>
    </xdr:from>
    <xdr:to>
      <xdr:col>8</xdr:col>
      <xdr:colOff>598487</xdr:colOff>
      <xdr:row>7</xdr:row>
      <xdr:rowOff>169861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6652" y="107155"/>
          <a:ext cx="2021523" cy="1289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431800</xdr:colOff>
      <xdr:row>0</xdr:row>
      <xdr:rowOff>47625</xdr:rowOff>
    </xdr:from>
    <xdr:to>
      <xdr:col>7</xdr:col>
      <xdr:colOff>511810</xdr:colOff>
      <xdr:row>3</xdr:row>
      <xdr:rowOff>190500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3025" y="47625"/>
          <a:ext cx="1356360" cy="847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495299</xdr:colOff>
      <xdr:row>0</xdr:row>
      <xdr:rowOff>66675</xdr:rowOff>
    </xdr:from>
    <xdr:ext cx="45719" cy="176972"/>
    <xdr:sp macro="" textlink="">
      <xdr:nvSpPr>
        <xdr:cNvPr id="2" name="Rectangle 510"/>
        <xdr:cNvSpPr>
          <a:spLocks noChangeArrowheads="1"/>
        </xdr:cNvSpPr>
      </xdr:nvSpPr>
      <xdr:spPr bwMode="auto">
        <a:xfrm>
          <a:off x="428624" y="66675"/>
          <a:ext cx="45719" cy="1769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0" rIns="0" bIns="0" anchor="t" upright="1">
          <a:spAutoFit/>
        </a:bodyPr>
        <a:lstStyle/>
        <a:p>
          <a:pPr algn="l" rtl="0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0</xdr:col>
      <xdr:colOff>495299</xdr:colOff>
      <xdr:row>1</xdr:row>
      <xdr:rowOff>66675</xdr:rowOff>
    </xdr:from>
    <xdr:ext cx="45719" cy="176972"/>
    <xdr:sp macro="" textlink="">
      <xdr:nvSpPr>
        <xdr:cNvPr id="3" name="Rectangle 510"/>
        <xdr:cNvSpPr>
          <a:spLocks noChangeArrowheads="1"/>
        </xdr:cNvSpPr>
      </xdr:nvSpPr>
      <xdr:spPr bwMode="auto">
        <a:xfrm>
          <a:off x="428624" y="66675"/>
          <a:ext cx="45719" cy="1769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0" rIns="0" bIns="0" anchor="t" upright="1">
          <a:spAutoFit/>
        </a:bodyPr>
        <a:lstStyle/>
        <a:p>
          <a:pPr algn="l" rtl="0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0</xdr:col>
      <xdr:colOff>495299</xdr:colOff>
      <xdr:row>2</xdr:row>
      <xdr:rowOff>66675</xdr:rowOff>
    </xdr:from>
    <xdr:ext cx="45719" cy="176972"/>
    <xdr:sp macro="" textlink="">
      <xdr:nvSpPr>
        <xdr:cNvPr id="4" name="Rectangle 510"/>
        <xdr:cNvSpPr>
          <a:spLocks noChangeArrowheads="1"/>
        </xdr:cNvSpPr>
      </xdr:nvSpPr>
      <xdr:spPr bwMode="auto">
        <a:xfrm>
          <a:off x="428624" y="66675"/>
          <a:ext cx="45719" cy="1769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0" rIns="0" bIns="0" anchor="t" upright="1">
          <a:spAutoFit/>
        </a:bodyPr>
        <a:lstStyle/>
        <a:p>
          <a:pPr algn="l" rtl="0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0</xdr:col>
      <xdr:colOff>495299</xdr:colOff>
      <xdr:row>3</xdr:row>
      <xdr:rowOff>66675</xdr:rowOff>
    </xdr:from>
    <xdr:ext cx="45719" cy="176972"/>
    <xdr:sp macro="" textlink="">
      <xdr:nvSpPr>
        <xdr:cNvPr id="5" name="Rectangle 510"/>
        <xdr:cNvSpPr>
          <a:spLocks noChangeArrowheads="1"/>
        </xdr:cNvSpPr>
      </xdr:nvSpPr>
      <xdr:spPr bwMode="auto">
        <a:xfrm>
          <a:off x="428624" y="228600"/>
          <a:ext cx="45719" cy="1769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0" rIns="0" bIns="0" anchor="t" upright="1">
          <a:spAutoFit/>
        </a:bodyPr>
        <a:lstStyle/>
        <a:p>
          <a:pPr algn="l" rtl="0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0</xdr:col>
      <xdr:colOff>495299</xdr:colOff>
      <xdr:row>3</xdr:row>
      <xdr:rowOff>66675</xdr:rowOff>
    </xdr:from>
    <xdr:ext cx="45719" cy="176972"/>
    <xdr:sp macro="" textlink="">
      <xdr:nvSpPr>
        <xdr:cNvPr id="6" name="Rectangle 510"/>
        <xdr:cNvSpPr>
          <a:spLocks noChangeArrowheads="1"/>
        </xdr:cNvSpPr>
      </xdr:nvSpPr>
      <xdr:spPr bwMode="auto">
        <a:xfrm>
          <a:off x="428624" y="66675"/>
          <a:ext cx="45719" cy="1769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0" rIns="0" bIns="0" anchor="t" upright="1">
          <a:spAutoFit/>
        </a:bodyPr>
        <a:lstStyle/>
        <a:p>
          <a:pPr algn="l" rtl="0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0</xdr:col>
      <xdr:colOff>495299</xdr:colOff>
      <xdr:row>4</xdr:row>
      <xdr:rowOff>66675</xdr:rowOff>
    </xdr:from>
    <xdr:ext cx="45719" cy="176972"/>
    <xdr:sp macro="" textlink="">
      <xdr:nvSpPr>
        <xdr:cNvPr id="7" name="Rectangle 510"/>
        <xdr:cNvSpPr>
          <a:spLocks noChangeArrowheads="1"/>
        </xdr:cNvSpPr>
      </xdr:nvSpPr>
      <xdr:spPr bwMode="auto">
        <a:xfrm>
          <a:off x="428624" y="228600"/>
          <a:ext cx="45719" cy="1769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0" rIns="0" bIns="0" anchor="t" upright="1">
          <a:spAutoFit/>
        </a:bodyPr>
        <a:lstStyle/>
        <a:p>
          <a:pPr algn="l" rtl="0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0</xdr:col>
      <xdr:colOff>495299</xdr:colOff>
      <xdr:row>4</xdr:row>
      <xdr:rowOff>66675</xdr:rowOff>
    </xdr:from>
    <xdr:ext cx="45719" cy="176972"/>
    <xdr:sp macro="" textlink="">
      <xdr:nvSpPr>
        <xdr:cNvPr id="8" name="Rectangle 510"/>
        <xdr:cNvSpPr>
          <a:spLocks noChangeArrowheads="1"/>
        </xdr:cNvSpPr>
      </xdr:nvSpPr>
      <xdr:spPr bwMode="auto">
        <a:xfrm>
          <a:off x="428624" y="66675"/>
          <a:ext cx="45719" cy="1769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0" rIns="0" bIns="0" anchor="t" upright="1">
          <a:spAutoFit/>
        </a:bodyPr>
        <a:lstStyle/>
        <a:p>
          <a:pPr algn="l" rtl="0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0</xdr:col>
      <xdr:colOff>495299</xdr:colOff>
      <xdr:row>5</xdr:row>
      <xdr:rowOff>66675</xdr:rowOff>
    </xdr:from>
    <xdr:ext cx="45719" cy="176972"/>
    <xdr:sp macro="" textlink="">
      <xdr:nvSpPr>
        <xdr:cNvPr id="9" name="Rectangle 510"/>
        <xdr:cNvSpPr>
          <a:spLocks noChangeArrowheads="1"/>
        </xdr:cNvSpPr>
      </xdr:nvSpPr>
      <xdr:spPr bwMode="auto">
        <a:xfrm>
          <a:off x="428624" y="228600"/>
          <a:ext cx="45719" cy="1769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0" rIns="0" bIns="0" anchor="t" upright="1">
          <a:spAutoFit/>
        </a:bodyPr>
        <a:lstStyle/>
        <a:p>
          <a:pPr algn="l" rtl="0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0</xdr:col>
      <xdr:colOff>495299</xdr:colOff>
      <xdr:row>5</xdr:row>
      <xdr:rowOff>66675</xdr:rowOff>
    </xdr:from>
    <xdr:ext cx="45719" cy="176972"/>
    <xdr:sp macro="" textlink="">
      <xdr:nvSpPr>
        <xdr:cNvPr id="10" name="Rectangle 510"/>
        <xdr:cNvSpPr>
          <a:spLocks noChangeArrowheads="1"/>
        </xdr:cNvSpPr>
      </xdr:nvSpPr>
      <xdr:spPr bwMode="auto">
        <a:xfrm>
          <a:off x="428624" y="66675"/>
          <a:ext cx="45719" cy="1769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0" rIns="0" bIns="0" anchor="t" upright="1">
          <a:spAutoFit/>
        </a:bodyPr>
        <a:lstStyle/>
        <a:p>
          <a:pPr algn="l" rtl="0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0</xdr:col>
      <xdr:colOff>495299</xdr:colOff>
      <xdr:row>6</xdr:row>
      <xdr:rowOff>66675</xdr:rowOff>
    </xdr:from>
    <xdr:ext cx="45719" cy="176972"/>
    <xdr:sp macro="" textlink="">
      <xdr:nvSpPr>
        <xdr:cNvPr id="11" name="Rectangle 510"/>
        <xdr:cNvSpPr>
          <a:spLocks noChangeArrowheads="1"/>
        </xdr:cNvSpPr>
      </xdr:nvSpPr>
      <xdr:spPr bwMode="auto">
        <a:xfrm>
          <a:off x="428624" y="228600"/>
          <a:ext cx="45719" cy="1769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0" rIns="0" bIns="0" anchor="t" upright="1">
          <a:spAutoFit/>
        </a:bodyPr>
        <a:lstStyle/>
        <a:p>
          <a:pPr algn="l" rtl="0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0</xdr:col>
      <xdr:colOff>495299</xdr:colOff>
      <xdr:row>6</xdr:row>
      <xdr:rowOff>66675</xdr:rowOff>
    </xdr:from>
    <xdr:ext cx="45719" cy="176972"/>
    <xdr:sp macro="" textlink="">
      <xdr:nvSpPr>
        <xdr:cNvPr id="12" name="Rectangle 510"/>
        <xdr:cNvSpPr>
          <a:spLocks noChangeArrowheads="1"/>
        </xdr:cNvSpPr>
      </xdr:nvSpPr>
      <xdr:spPr bwMode="auto">
        <a:xfrm>
          <a:off x="428624" y="66675"/>
          <a:ext cx="45719" cy="1769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0" rIns="0" bIns="0" anchor="t" upright="1">
          <a:spAutoFit/>
        </a:bodyPr>
        <a:lstStyle/>
        <a:p>
          <a:pPr algn="l" rtl="0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0</xdr:col>
      <xdr:colOff>495299</xdr:colOff>
      <xdr:row>7</xdr:row>
      <xdr:rowOff>66675</xdr:rowOff>
    </xdr:from>
    <xdr:ext cx="45719" cy="176972"/>
    <xdr:sp macro="" textlink="">
      <xdr:nvSpPr>
        <xdr:cNvPr id="13" name="Rectangle 510"/>
        <xdr:cNvSpPr>
          <a:spLocks noChangeArrowheads="1"/>
        </xdr:cNvSpPr>
      </xdr:nvSpPr>
      <xdr:spPr bwMode="auto">
        <a:xfrm>
          <a:off x="428624" y="228600"/>
          <a:ext cx="45719" cy="1769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0" rIns="0" bIns="0" anchor="t" upright="1">
          <a:spAutoFit/>
        </a:bodyPr>
        <a:lstStyle/>
        <a:p>
          <a:pPr algn="l" rtl="0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4</xdr:col>
      <xdr:colOff>1038225</xdr:colOff>
      <xdr:row>1</xdr:row>
      <xdr:rowOff>9525</xdr:rowOff>
    </xdr:from>
    <xdr:to>
      <xdr:col>4</xdr:col>
      <xdr:colOff>3054985</xdr:colOff>
      <xdr:row>8</xdr:row>
      <xdr:rowOff>31750</xdr:rowOff>
    </xdr:to>
    <xdr:pic>
      <xdr:nvPicPr>
        <xdr:cNvPr id="14" name="Imagem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0850" y="171450"/>
          <a:ext cx="2016760" cy="12604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27</xdr:row>
      <xdr:rowOff>65618</xdr:rowOff>
    </xdr:from>
    <xdr:to>
      <xdr:col>3</xdr:col>
      <xdr:colOff>114300</xdr:colOff>
      <xdr:row>58</xdr:row>
      <xdr:rowOff>46568</xdr:rowOff>
    </xdr:to>
    <xdr:pic>
      <xdr:nvPicPr>
        <xdr:cNvPr id="15" name="Imagem 1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2944" t="23127" r="17603" b="8476"/>
        <a:stretch/>
      </xdr:blipFill>
      <xdr:spPr>
        <a:xfrm>
          <a:off x="95250" y="6193368"/>
          <a:ext cx="5162550" cy="4902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andre%20Gaino\AppData\Local\Microsoft\Windows\INetCache\Content.Outlook\VSM40ZRS\Orcamento%20Cronograma%20QCI%20Finais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&#199;AMENTOS/SANTA%20CASA%20DE%20ARARAS/CENTRO%20CIRURGICO/CONV&#202;NIO%20SINCOV%20837322-216/105%20-%20O%20-%201511%20-%2020%20-%20001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sta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Básica"/>
      <sheetName val="Cronograma"/>
      <sheetName val="QCI"/>
      <sheetName val="Memorial de Cálculo"/>
      <sheetName val="Encargos Sociais SIURB"/>
      <sheetName val="BDI CAIXA"/>
      <sheetName val="Comp. de Preço Auxiliar"/>
    </sheetNames>
    <sheetDataSet>
      <sheetData sheetId="0">
        <row r="4">
          <cell r="A4" t="str">
            <v>Obra : RECAPEAMENTO ASFÁLTICO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Tron"/>
      <sheetName val="Planilha orçamentária"/>
      <sheetName val="Cronograma"/>
      <sheetName val="QCI"/>
      <sheetName val="bdi caixa"/>
      <sheetName val="Encargos Sociais CPOS E FDE"/>
      <sheetName val="COMPOSIÇÕES CPOS E FDE"/>
      <sheetName val="Comp. de Preço Auxiliar"/>
      <sheetName val="Memorial de calculo"/>
      <sheetName val="Cotações"/>
      <sheetName val="PENDÊNCIAS SINCOV"/>
    </sheetNames>
    <sheetDataSet>
      <sheetData sheetId="0"/>
      <sheetData sheetId="1">
        <row r="11">
          <cell r="A11" t="str">
            <v>Item</v>
          </cell>
          <cell r="D11" t="str">
            <v>Descrição de Serviços</v>
          </cell>
          <cell r="E11" t="str">
            <v>UN</v>
          </cell>
        </row>
        <row r="12">
          <cell r="D12" t="str">
            <v>SERVIÇOS PRELIMINARES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Tron"/>
      <sheetName val="Encargos Sociais SIURB"/>
      <sheetName val="BDI CAIXA"/>
      <sheetName val="Comp. de Preço Auxiliar"/>
    </sheetNames>
    <sheetDataSet>
      <sheetData sheetId="0">
        <row r="7">
          <cell r="D7" t="str">
            <v>SERVIÇOS PRELIMINARES</v>
          </cell>
        </row>
        <row r="8">
          <cell r="B8" t="str">
            <v>74209/001</v>
          </cell>
          <cell r="C8" t="str">
            <v>SINAPI</v>
          </cell>
          <cell r="D8" t="str">
            <v>PLACA DE OBRA EM CHAPA DE ACO GALVANIZADO</v>
          </cell>
          <cell r="F8" t="str">
            <v>M²</v>
          </cell>
          <cell r="R8">
            <v>320.57</v>
          </cell>
        </row>
        <row r="11">
          <cell r="D11" t="str">
            <v>PAVIMENTAÇÃO ASFÁLTICA - RECAPEAMENTO</v>
          </cell>
        </row>
        <row r="12">
          <cell r="B12">
            <v>72942</v>
          </cell>
          <cell r="C12" t="str">
            <v>SINAPI</v>
          </cell>
          <cell r="D12" t="str">
            <v>PINTURA DE LIGACAO COM EMULSAO RR-1C</v>
          </cell>
          <cell r="F12" t="str">
            <v>M²</v>
          </cell>
          <cell r="R12">
            <v>1.19</v>
          </cell>
        </row>
        <row r="13">
          <cell r="B13">
            <v>95993</v>
          </cell>
          <cell r="C13" t="str">
            <v>SINAPI</v>
          </cell>
          <cell r="D13" t="str">
            <v>CONSTRUÇÃO DE PAVIMENTO COM APLICAÇÃO DE CONCRETO BETUMINOSO USINADO A QUENTE (CBUQ), CAMADA DE ROLAMENTO, COM ESPESSURA DE 4,0 CM EXCLUSIVE TRANSPORTE. AF_03/2017</v>
          </cell>
          <cell r="F13" t="str">
            <v>M³</v>
          </cell>
        </row>
        <row r="14">
          <cell r="B14" t="str">
            <v>05.78.01</v>
          </cell>
          <cell r="C14" t="str">
            <v>SIURB</v>
          </cell>
          <cell r="D14" t="str">
            <v>CARGA, DESCARGA E TRANSPORTE DE CONCRETO ASFÁLTICO ATÉ A DISTÂNCIA MÉDIA DE IDA E VOLTA DE 1KM</v>
          </cell>
          <cell r="F14" t="str">
            <v>M³</v>
          </cell>
          <cell r="R14">
            <v>9.6199999999999992</v>
          </cell>
        </row>
        <row r="15">
          <cell r="B15">
            <v>95296</v>
          </cell>
          <cell r="C15" t="str">
            <v>SINAPI</v>
          </cell>
          <cell r="D15" t="str">
            <v>TRANSPORTE COM CAMINHÃO BASCULANTE 6 M3 EM RODOVIA COM REVESTIMENTO PRIMÁRIO</v>
          </cell>
          <cell r="F15" t="str">
            <v>M³xKM</v>
          </cell>
          <cell r="R15">
            <v>1.35</v>
          </cell>
        </row>
        <row r="18">
          <cell r="D18" t="str">
            <v>SINALIZAÇÃO HORIZONTAL</v>
          </cell>
        </row>
        <row r="19">
          <cell r="B19">
            <v>72947</v>
          </cell>
          <cell r="C19" t="str">
            <v>SINAPI</v>
          </cell>
          <cell r="D19" t="str">
            <v>SINALIZACAO HORIZONTAL COM TINTA RETRORREFLETIVA A BASE DE RESINA ACRILICA COM MICROESFERAS DE VIDRO</v>
          </cell>
          <cell r="F19" t="str">
            <v>M²</v>
          </cell>
          <cell r="R19">
            <v>26.43</v>
          </cell>
        </row>
      </sheetData>
      <sheetData sheetId="1"/>
      <sheetData sheetId="2">
        <row r="17">
          <cell r="C17">
            <v>3.7999999999999999E-2</v>
          </cell>
        </row>
        <row r="18">
          <cell r="C18">
            <v>3.2000000000000002E-3</v>
          </cell>
        </row>
        <row r="19">
          <cell r="C19">
            <v>5.0000000000000001E-3</v>
          </cell>
        </row>
        <row r="20">
          <cell r="C20">
            <v>1.0200000000000001E-2</v>
          </cell>
        </row>
        <row r="21">
          <cell r="C21">
            <v>6.6400000000000001E-2</v>
          </cell>
        </row>
        <row r="22">
          <cell r="F22">
            <v>3.6499999999999998E-2</v>
          </cell>
        </row>
        <row r="23">
          <cell r="F23">
            <v>0.05</v>
          </cell>
        </row>
        <row r="24">
          <cell r="F24">
            <v>4.4999999999999998E-2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0"/>
  <sheetViews>
    <sheetView view="pageBreakPreview" zoomScale="80" zoomScaleNormal="80" zoomScaleSheetLayoutView="80" workbookViewId="0">
      <selection activeCell="D20" sqref="D20"/>
    </sheetView>
  </sheetViews>
  <sheetFormatPr defaultRowHeight="12.75"/>
  <cols>
    <col min="1" max="1" width="6.28515625" style="1" customWidth="1"/>
    <col min="2" max="2" width="7.7109375" style="2" customWidth="1"/>
    <col min="3" max="3" width="9" style="1" customWidth="1"/>
    <col min="4" max="4" width="72.85546875" style="24" customWidth="1"/>
    <col min="5" max="5" width="8" style="1" customWidth="1"/>
    <col min="6" max="6" width="10.140625" style="22" customWidth="1"/>
    <col min="7" max="8" width="10" style="23" customWidth="1"/>
    <col min="9" max="9" width="12.140625" style="20" customWidth="1"/>
    <col min="10" max="10" width="9.140625" style="3"/>
    <col min="11" max="11" width="17.85546875" style="3" customWidth="1"/>
    <col min="12" max="16384" width="9.140625" style="3"/>
  </cols>
  <sheetData>
    <row r="1" spans="1:11" ht="18">
      <c r="A1" s="86"/>
      <c r="B1" s="186"/>
      <c r="C1" s="86"/>
      <c r="D1" s="416"/>
      <c r="E1" s="416"/>
      <c r="F1" s="416"/>
      <c r="G1" s="416"/>
      <c r="H1" s="416"/>
      <c r="I1" s="416"/>
    </row>
    <row r="2" spans="1:11">
      <c r="A2" s="86"/>
      <c r="B2" s="186"/>
      <c r="C2" s="86"/>
      <c r="D2" s="187"/>
      <c r="E2" s="86"/>
      <c r="F2" s="188"/>
      <c r="G2" s="189"/>
      <c r="H2" s="189"/>
      <c r="I2" s="190"/>
    </row>
    <row r="3" spans="1:11">
      <c r="A3" s="87" t="s">
        <v>24</v>
      </c>
      <c r="B3" s="88"/>
      <c r="C3" s="87"/>
      <c r="D3" s="191"/>
      <c r="E3" s="25"/>
      <c r="F3" s="25"/>
      <c r="G3" s="192"/>
      <c r="H3" s="192"/>
      <c r="I3" s="193"/>
    </row>
    <row r="4" spans="1:11">
      <c r="A4" s="87" t="s">
        <v>119</v>
      </c>
      <c r="B4" s="88"/>
      <c r="C4" s="87"/>
      <c r="D4" s="194"/>
      <c r="E4" s="25"/>
      <c r="F4" s="25"/>
      <c r="G4" s="192"/>
      <c r="H4" s="192"/>
      <c r="I4" s="193"/>
    </row>
    <row r="5" spans="1:11">
      <c r="A5" s="87" t="s">
        <v>118</v>
      </c>
      <c r="B5" s="88"/>
      <c r="C5" s="87"/>
      <c r="D5" s="194"/>
      <c r="E5" s="86"/>
      <c r="F5" s="195"/>
      <c r="G5" s="196"/>
      <c r="H5" s="196"/>
      <c r="I5" s="193"/>
    </row>
    <row r="6" spans="1:11">
      <c r="A6" s="87" t="s">
        <v>27</v>
      </c>
      <c r="B6" s="197"/>
      <c r="C6" s="97"/>
      <c r="D6" s="194"/>
      <c r="E6" s="97"/>
      <c r="F6" s="195"/>
      <c r="G6" s="196"/>
      <c r="H6" s="196"/>
      <c r="I6" s="193"/>
    </row>
    <row r="7" spans="1:11">
      <c r="A7" s="87" t="s">
        <v>26</v>
      </c>
      <c r="B7" s="197"/>
      <c r="C7" s="97"/>
      <c r="D7" s="194"/>
      <c r="E7" s="97"/>
      <c r="F7" s="195"/>
      <c r="G7" s="196"/>
      <c r="H7" s="196"/>
      <c r="I7" s="193"/>
    </row>
    <row r="8" spans="1:11" ht="15.75">
      <c r="A8" s="417" t="s">
        <v>0</v>
      </c>
      <c r="B8" s="417"/>
      <c r="C8" s="417"/>
      <c r="D8" s="417"/>
      <c r="E8" s="417"/>
      <c r="F8" s="417"/>
      <c r="G8" s="417"/>
      <c r="H8" s="417"/>
      <c r="I8" s="417"/>
    </row>
    <row r="9" spans="1:11">
      <c r="A9" s="89"/>
      <c r="B9" s="198"/>
      <c r="C9" s="89"/>
      <c r="D9" s="199"/>
      <c r="E9" s="89"/>
      <c r="F9" s="195"/>
      <c r="G9" s="200"/>
      <c r="H9" s="200"/>
      <c r="I9" s="198"/>
    </row>
    <row r="10" spans="1:11" s="10" customFormat="1" ht="38.25">
      <c r="A10" s="4" t="s">
        <v>1</v>
      </c>
      <c r="B10" s="5" t="s">
        <v>2</v>
      </c>
      <c r="C10" s="4" t="s">
        <v>3</v>
      </c>
      <c r="D10" s="6" t="s">
        <v>4</v>
      </c>
      <c r="E10" s="4" t="s">
        <v>5</v>
      </c>
      <c r="F10" s="7" t="s">
        <v>6</v>
      </c>
      <c r="G10" s="8" t="s">
        <v>7</v>
      </c>
      <c r="H10" s="8" t="s">
        <v>111</v>
      </c>
      <c r="I10" s="9" t="s">
        <v>8</v>
      </c>
    </row>
    <row r="11" spans="1:11" s="10" customFormat="1">
      <c r="A11" s="94">
        <v>1</v>
      </c>
      <c r="B11" s="94"/>
      <c r="C11" s="94"/>
      <c r="D11" s="95" t="str">
        <f>'[3]Plan Tron'!D7</f>
        <v>SERVIÇOS PRELIMINARES</v>
      </c>
      <c r="E11" s="90"/>
      <c r="F11" s="91"/>
      <c r="G11" s="92"/>
      <c r="H11" s="92"/>
      <c r="I11" s="93"/>
    </row>
    <row r="12" spans="1:11">
      <c r="A12" s="11" t="s">
        <v>106</v>
      </c>
      <c r="B12" s="11" t="str">
        <f>'[3]Plan Tron'!B8</f>
        <v>74209/001</v>
      </c>
      <c r="C12" s="11" t="str">
        <f>'[3]Plan Tron'!C8</f>
        <v>SINAPI</v>
      </c>
      <c r="D12" s="12" t="str">
        <f>'[3]Plan Tron'!D8</f>
        <v>PLACA DE OBRA EM CHAPA DE ACO GALVANIZADO</v>
      </c>
      <c r="E12" s="68" t="str">
        <f>'[3]Plan Tron'!F8</f>
        <v>M²</v>
      </c>
      <c r="F12" s="69">
        <f>'Memorial de Cálculo'!D12</f>
        <v>12</v>
      </c>
      <c r="G12" s="70">
        <f>ROUND('[3]Plan Tron'!R8,2)</f>
        <v>320.57</v>
      </c>
      <c r="H12" s="70">
        <f>G12*(1+$E$27)</f>
        <v>416.00185835004203</v>
      </c>
      <c r="I12" s="71">
        <f>ROUND(F12*H12,2)</f>
        <v>4992.0200000000004</v>
      </c>
    </row>
    <row r="13" spans="1:11" s="180" customFormat="1">
      <c r="A13" s="176"/>
      <c r="B13" s="177"/>
      <c r="C13" s="178" t="s">
        <v>41</v>
      </c>
      <c r="D13" s="179" t="s">
        <v>42</v>
      </c>
      <c r="E13" s="182">
        <f>A11</f>
        <v>1</v>
      </c>
      <c r="F13" s="183"/>
      <c r="G13" s="184"/>
      <c r="H13" s="184"/>
      <c r="I13" s="185">
        <f>SUM(I12)</f>
        <v>4992.0200000000004</v>
      </c>
      <c r="J13" s="181"/>
      <c r="K13" s="181"/>
    </row>
    <row r="14" spans="1:11" s="65" customFormat="1">
      <c r="A14" s="11"/>
      <c r="B14" s="66"/>
      <c r="C14" s="66"/>
      <c r="D14" s="67"/>
      <c r="E14" s="68"/>
      <c r="F14" s="69"/>
      <c r="G14" s="70"/>
      <c r="H14" s="70"/>
      <c r="I14" s="71"/>
    </row>
    <row r="15" spans="1:11" s="10" customFormat="1">
      <c r="A15" s="94">
        <v>2</v>
      </c>
      <c r="B15" s="94"/>
      <c r="C15" s="94"/>
      <c r="D15" s="96" t="str">
        <f>'[3]Plan Tron'!D11</f>
        <v>PAVIMENTAÇÃO ASFÁLTICA - RECAPEAMENTO</v>
      </c>
      <c r="E15" s="68"/>
      <c r="F15" s="91"/>
      <c r="G15" s="92"/>
      <c r="H15" s="92"/>
      <c r="I15" s="93"/>
    </row>
    <row r="16" spans="1:11" s="72" customFormat="1">
      <c r="A16" s="11" t="s">
        <v>101</v>
      </c>
      <c r="B16" s="66">
        <f>'[3]Plan Tron'!B12</f>
        <v>72942</v>
      </c>
      <c r="C16" s="66" t="str">
        <f>'[3]Plan Tron'!C12</f>
        <v>SINAPI</v>
      </c>
      <c r="D16" s="67" t="str">
        <f>'[3]Plan Tron'!D12</f>
        <v>PINTURA DE LIGACAO COM EMULSAO RR-1C</v>
      </c>
      <c r="E16" s="68" t="str">
        <f>'[3]Plan Tron'!F12</f>
        <v>M²</v>
      </c>
      <c r="F16" s="69">
        <f>'Memorial de Cálculo'!D16</f>
        <v>9378</v>
      </c>
      <c r="G16" s="70">
        <f>ROUND('[3]Plan Tron'!R12,2)</f>
        <v>1.19</v>
      </c>
      <c r="H16" s="70">
        <f>G16*(1+$E$27)</f>
        <v>1.5442562043751755</v>
      </c>
      <c r="I16" s="71">
        <f>ROUND(F16*H16,2)</f>
        <v>14482.03</v>
      </c>
    </row>
    <row r="17" spans="1:12" s="72" customFormat="1" ht="12.75" customHeight="1">
      <c r="A17" s="11" t="s">
        <v>102</v>
      </c>
      <c r="B17" s="66">
        <f>'[3]Plan Tron'!B13</f>
        <v>95993</v>
      </c>
      <c r="C17" s="66" t="str">
        <f>'[3]Plan Tron'!C13</f>
        <v>SINAPI</v>
      </c>
      <c r="D17" s="67" t="str">
        <f>'[3]Plan Tron'!D13</f>
        <v>CONSTRUÇÃO DE PAVIMENTO COM APLICAÇÃO DE CONCRETO BETUMINOSO USINADO A QUENTE (CBUQ), CAMADA DE ROLAMENTO, COM ESPESSURA DE 4,0 CM EXCLUSIVE TRANSPORTE. AF_03/2017</v>
      </c>
      <c r="E17" s="68" t="str">
        <f>'[3]Plan Tron'!F13</f>
        <v>M³</v>
      </c>
      <c r="F17" s="69">
        <f>'Memorial de Cálculo'!D17</f>
        <v>375.12</v>
      </c>
      <c r="G17" s="70">
        <v>446.94655999999998</v>
      </c>
      <c r="H17" s="70">
        <f>G17*(1+$E$27)</f>
        <v>579.99999857490889</v>
      </c>
      <c r="I17" s="71">
        <f>ROUND(F17*H17,2)</f>
        <v>217569.6</v>
      </c>
      <c r="K17" s="395"/>
      <c r="L17" s="395"/>
    </row>
    <row r="18" spans="1:12" s="72" customFormat="1" ht="12.75" customHeight="1">
      <c r="A18" s="11" t="s">
        <v>103</v>
      </c>
      <c r="B18" s="66" t="str">
        <f>'[3]Plan Tron'!B14</f>
        <v>05.78.01</v>
      </c>
      <c r="C18" s="66" t="str">
        <f>'[3]Plan Tron'!C14</f>
        <v>SIURB</v>
      </c>
      <c r="D18" s="67" t="str">
        <f>'[3]Plan Tron'!D14</f>
        <v>CARGA, DESCARGA E TRANSPORTE DE CONCRETO ASFÁLTICO ATÉ A DISTÂNCIA MÉDIA DE IDA E VOLTA DE 1KM</v>
      </c>
      <c r="E18" s="68" t="str">
        <f>'[3]Plan Tron'!F14</f>
        <v>M³</v>
      </c>
      <c r="F18" s="69">
        <f>'Memorial de Cálculo'!D18</f>
        <v>375.12</v>
      </c>
      <c r="G18" s="70">
        <f>ROUND('[3]Plan Tron'!R14,2)</f>
        <v>9.6199999999999992</v>
      </c>
      <c r="H18" s="70">
        <f>G18*(1+$E$27)</f>
        <v>12.483819063940494</v>
      </c>
      <c r="I18" s="71">
        <f>ROUND(F18*H18,2)</f>
        <v>4682.93</v>
      </c>
      <c r="L18" s="395"/>
    </row>
    <row r="19" spans="1:12" s="72" customFormat="1" ht="26.25" customHeight="1">
      <c r="A19" s="11" t="s">
        <v>104</v>
      </c>
      <c r="B19" s="66">
        <f>'[3]Plan Tron'!B15</f>
        <v>95296</v>
      </c>
      <c r="C19" s="66" t="str">
        <f>'[3]Plan Tron'!C15</f>
        <v>SINAPI</v>
      </c>
      <c r="D19" s="67" t="str">
        <f>'[3]Plan Tron'!D15</f>
        <v>TRANSPORTE COM CAMINHÃO BASCULANTE 6 M3 EM RODOVIA COM REVESTIMENTO PRIMÁRIO</v>
      </c>
      <c r="E19" s="68" t="str">
        <f>'[3]Plan Tron'!F15</f>
        <v>M³xKM</v>
      </c>
      <c r="F19" s="69">
        <f>'Memorial de Cálculo'!D19</f>
        <v>5626.8</v>
      </c>
      <c r="G19" s="70">
        <f>ROUND('[3]Plan Tron'!R15,2)</f>
        <v>1.35</v>
      </c>
      <c r="H19" s="70">
        <f>G19*(1+$E$27)</f>
        <v>1.7518872906777203</v>
      </c>
      <c r="I19" s="71">
        <f>ROUND(F19*H19,2)</f>
        <v>9857.52</v>
      </c>
    </row>
    <row r="20" spans="1:12" s="180" customFormat="1">
      <c r="A20" s="176"/>
      <c r="B20" s="177"/>
      <c r="C20" s="178" t="s">
        <v>41</v>
      </c>
      <c r="D20" s="179" t="s">
        <v>42</v>
      </c>
      <c r="E20" s="182">
        <f>A15</f>
        <v>2</v>
      </c>
      <c r="F20" s="183"/>
      <c r="G20" s="184"/>
      <c r="H20" s="184"/>
      <c r="I20" s="185">
        <f>SUM(I16:I19)</f>
        <v>246592.08</v>
      </c>
      <c r="J20" s="181"/>
      <c r="K20" s="181"/>
    </row>
    <row r="21" spans="1:12" s="180" customFormat="1">
      <c r="A21" s="176"/>
      <c r="B21" s="177"/>
      <c r="C21" s="178"/>
      <c r="D21" s="179"/>
      <c r="E21" s="182"/>
      <c r="F21" s="183"/>
      <c r="G21" s="184"/>
      <c r="H21" s="184"/>
      <c r="I21" s="185"/>
      <c r="J21" s="181"/>
      <c r="K21" s="181"/>
    </row>
    <row r="22" spans="1:12" s="72" customFormat="1" ht="12.75" customHeight="1">
      <c r="A22" s="94">
        <v>3</v>
      </c>
      <c r="B22" s="343"/>
      <c r="C22" s="343"/>
      <c r="D22" s="96" t="str">
        <f>'[3]Plan Tron'!D18</f>
        <v>SINALIZAÇÃO HORIZONTAL</v>
      </c>
      <c r="E22" s="344"/>
      <c r="F22" s="345"/>
      <c r="G22" s="346"/>
      <c r="H22" s="346"/>
      <c r="I22" s="347"/>
    </row>
    <row r="23" spans="1:12" s="180" customFormat="1" ht="27" customHeight="1">
      <c r="A23" s="11" t="s">
        <v>105</v>
      </c>
      <c r="B23" s="66">
        <f>'[3]Plan Tron'!B19</f>
        <v>72947</v>
      </c>
      <c r="C23" s="66" t="str">
        <f>'[3]Plan Tron'!C19</f>
        <v>SINAPI</v>
      </c>
      <c r="D23" s="67" t="str">
        <f>'[3]Plan Tron'!D19</f>
        <v>SINALIZACAO HORIZONTAL COM TINTA RETRORREFLETIVA A BASE DE RESINA ACRILICA COM MICROESFERAS DE VIDRO</v>
      </c>
      <c r="E23" s="68" t="str">
        <f>'[3]Plan Tron'!F19</f>
        <v>M²</v>
      </c>
      <c r="F23" s="69">
        <f>(907*0.1)+(1.85*12)+(1.63*56)+(((36*0.15)+(80.73*0.1))*3)+(71*0.4)</f>
        <v>272.99899999999997</v>
      </c>
      <c r="G23" s="70">
        <f>ROUND('[3]Plan Tron'!R19,2)</f>
        <v>26.43</v>
      </c>
      <c r="H23" s="70">
        <f>G23*(1+$E$27)</f>
        <v>34.298060068601586</v>
      </c>
      <c r="I23" s="71">
        <f>ROUND(F23*H23,2)</f>
        <v>9363.34</v>
      </c>
      <c r="J23" s="181"/>
      <c r="K23" s="181"/>
    </row>
    <row r="24" spans="1:12" s="180" customFormat="1">
      <c r="A24" s="176"/>
      <c r="B24" s="177"/>
      <c r="C24" s="178" t="s">
        <v>41</v>
      </c>
      <c r="D24" s="179" t="s">
        <v>42</v>
      </c>
      <c r="E24" s="182">
        <f>A22</f>
        <v>3</v>
      </c>
      <c r="F24" s="183"/>
      <c r="G24" s="184"/>
      <c r="H24" s="184"/>
      <c r="I24" s="185">
        <f>SUM(I23)</f>
        <v>9363.34</v>
      </c>
      <c r="J24" s="181"/>
      <c r="K24" s="181"/>
    </row>
    <row r="25" spans="1:12" s="180" customFormat="1">
      <c r="A25" s="11"/>
      <c r="B25" s="66"/>
      <c r="C25" s="66"/>
      <c r="D25" s="67"/>
      <c r="E25" s="68"/>
      <c r="F25" s="69"/>
      <c r="G25" s="70"/>
      <c r="H25" s="70"/>
      <c r="I25" s="71"/>
      <c r="J25" s="181"/>
      <c r="K25" s="181"/>
    </row>
    <row r="26" spans="1:12" s="13" customFormat="1">
      <c r="A26" s="14"/>
      <c r="B26" s="15"/>
      <c r="C26" s="14"/>
      <c r="D26" s="16" t="s">
        <v>23</v>
      </c>
      <c r="E26" s="17"/>
      <c r="F26" s="18"/>
      <c r="G26" s="18"/>
      <c r="H26" s="18"/>
      <c r="I26" s="19">
        <f>SUM(I12:I25)/2</f>
        <v>260947.44</v>
      </c>
    </row>
    <row r="27" spans="1:12" hidden="1">
      <c r="A27" s="15"/>
      <c r="B27" s="15"/>
      <c r="C27" s="15"/>
      <c r="D27" s="16"/>
      <c r="E27" s="62">
        <f>I47</f>
        <v>0.29769428939090381</v>
      </c>
      <c r="F27" s="63"/>
      <c r="G27" s="18"/>
      <c r="H27" s="18"/>
      <c r="I27" s="19"/>
    </row>
    <row r="28" spans="1:12" s="105" customFormat="1" ht="24.75" customHeight="1">
      <c r="A28" s="99"/>
      <c r="B28" s="100"/>
      <c r="C28" s="99"/>
      <c r="D28" s="101"/>
      <c r="E28" s="102"/>
      <c r="F28" s="103"/>
      <c r="G28" s="104"/>
      <c r="H28" s="104"/>
      <c r="I28" s="104"/>
    </row>
    <row r="29" spans="1:12" s="105" customFormat="1" ht="25.5">
      <c r="A29" s="106"/>
      <c r="B29" s="107"/>
      <c r="C29" s="108" t="s">
        <v>9</v>
      </c>
      <c r="D29" s="109" t="s">
        <v>10</v>
      </c>
      <c r="E29" s="110" t="s">
        <v>22</v>
      </c>
      <c r="F29" s="111"/>
      <c r="G29" s="421" t="s">
        <v>92</v>
      </c>
      <c r="H29" s="421"/>
      <c r="I29" s="421"/>
    </row>
    <row r="30" spans="1:12" s="105" customFormat="1">
      <c r="A30" s="106"/>
      <c r="B30" s="107"/>
      <c r="C30" s="400" t="s">
        <v>109</v>
      </c>
      <c r="D30" s="399" t="s">
        <v>115</v>
      </c>
      <c r="E30" s="401">
        <v>42736</v>
      </c>
      <c r="F30" s="115"/>
      <c r="G30" s="432" t="s">
        <v>20</v>
      </c>
      <c r="H30" s="432"/>
      <c r="I30" s="432"/>
    </row>
    <row r="31" spans="1:12" s="105" customFormat="1">
      <c r="A31" s="106"/>
      <c r="B31" s="107"/>
      <c r="C31" s="112" t="s">
        <v>108</v>
      </c>
      <c r="D31" s="113" t="s">
        <v>112</v>
      </c>
      <c r="E31" s="394">
        <v>42795</v>
      </c>
      <c r="F31" s="115"/>
      <c r="G31" s="432" t="s">
        <v>21</v>
      </c>
      <c r="H31" s="432"/>
      <c r="I31" s="432"/>
    </row>
    <row r="32" spans="1:12" s="105" customFormat="1">
      <c r="A32" s="106"/>
      <c r="B32" s="107"/>
      <c r="C32" s="118"/>
      <c r="D32" s="119"/>
      <c r="E32" s="123"/>
      <c r="F32" s="115"/>
      <c r="G32" s="114"/>
      <c r="H32" s="114"/>
      <c r="I32" s="114"/>
    </row>
    <row r="33" spans="1:9" s="105" customFormat="1">
      <c r="A33" s="116"/>
      <c r="B33" s="117"/>
      <c r="C33" s="118"/>
      <c r="D33" s="119"/>
      <c r="E33" s="123"/>
      <c r="F33" s="115"/>
      <c r="G33" s="418"/>
      <c r="H33" s="418"/>
      <c r="I33" s="418"/>
    </row>
    <row r="34" spans="1:9" s="105" customFormat="1">
      <c r="A34" s="116"/>
      <c r="B34" s="117"/>
      <c r="C34" s="118"/>
      <c r="D34" s="119"/>
      <c r="E34" s="175"/>
      <c r="F34" s="115"/>
      <c r="G34" s="120"/>
      <c r="H34" s="120"/>
      <c r="I34" s="121"/>
    </row>
    <row r="35" spans="1:9" s="105" customFormat="1" ht="13.5" thickBot="1">
      <c r="A35" s="116"/>
      <c r="B35" s="117"/>
      <c r="C35" s="118"/>
      <c r="D35" s="122"/>
      <c r="E35" s="123"/>
      <c r="F35" s="115"/>
      <c r="G35" s="120"/>
      <c r="H35" s="120"/>
      <c r="I35" s="121"/>
    </row>
    <row r="36" spans="1:9" s="105" customFormat="1" ht="16.5" thickBot="1">
      <c r="A36" s="116"/>
      <c r="B36" s="125"/>
      <c r="C36" s="126"/>
      <c r="D36" s="127" t="s">
        <v>28</v>
      </c>
      <c r="E36" s="128"/>
      <c r="F36" s="129"/>
      <c r="G36" s="130"/>
      <c r="H36" s="130"/>
      <c r="I36" s="131"/>
    </row>
    <row r="37" spans="1:9" s="105" customFormat="1" ht="15">
      <c r="A37" s="116"/>
      <c r="B37" s="125"/>
      <c r="C37" s="126"/>
      <c r="D37" s="132" t="s">
        <v>29</v>
      </c>
      <c r="E37" s="133"/>
      <c r="F37" s="133"/>
      <c r="G37" s="134"/>
      <c r="H37" s="134"/>
      <c r="I37" s="398">
        <f>'[3]BDI CAIXA'!C17</f>
        <v>3.7999999999999999E-2</v>
      </c>
    </row>
    <row r="38" spans="1:9" s="105" customFormat="1" ht="15">
      <c r="A38" s="116"/>
      <c r="B38" s="125"/>
      <c r="C38" s="126"/>
      <c r="D38" s="135" t="s">
        <v>30</v>
      </c>
      <c r="E38" s="136"/>
      <c r="F38" s="136"/>
      <c r="G38" s="137"/>
      <c r="H38" s="137"/>
      <c r="I38" s="138">
        <f>'[3]BDI CAIXA'!C18</f>
        <v>3.2000000000000002E-3</v>
      </c>
    </row>
    <row r="39" spans="1:9" s="105" customFormat="1" ht="15">
      <c r="A39" s="116"/>
      <c r="B39" s="125"/>
      <c r="C39" s="126"/>
      <c r="D39" s="135" t="s">
        <v>31</v>
      </c>
      <c r="E39" s="136"/>
      <c r="F39" s="136"/>
      <c r="G39" s="137"/>
      <c r="H39" s="137"/>
      <c r="I39" s="138">
        <f>'[3]BDI CAIXA'!C19</f>
        <v>5.0000000000000001E-3</v>
      </c>
    </row>
    <row r="40" spans="1:9" s="105" customFormat="1" ht="15">
      <c r="A40" s="116"/>
      <c r="B40" s="125"/>
      <c r="C40" s="126"/>
      <c r="D40" s="135" t="s">
        <v>32</v>
      </c>
      <c r="E40" s="136"/>
      <c r="F40" s="136"/>
      <c r="G40" s="137"/>
      <c r="H40" s="137"/>
      <c r="I40" s="138">
        <f>'[3]BDI CAIXA'!C20</f>
        <v>1.0200000000000001E-2</v>
      </c>
    </row>
    <row r="41" spans="1:9" s="105" customFormat="1" ht="15">
      <c r="A41" s="116"/>
      <c r="B41" s="125"/>
      <c r="C41" s="126"/>
      <c r="D41" s="135" t="s">
        <v>33</v>
      </c>
      <c r="E41" s="136"/>
      <c r="F41" s="136"/>
      <c r="G41" s="137"/>
      <c r="H41" s="137"/>
      <c r="I41" s="138">
        <f>'[3]BDI CAIXA'!C21</f>
        <v>6.6400000000000001E-2</v>
      </c>
    </row>
    <row r="42" spans="1:9" s="105" customFormat="1" ht="15">
      <c r="A42" s="116"/>
      <c r="B42" s="125"/>
      <c r="C42" s="126"/>
      <c r="D42" s="419" t="s">
        <v>34</v>
      </c>
      <c r="E42" s="420"/>
      <c r="F42" s="420"/>
      <c r="G42" s="393"/>
      <c r="H42" s="393"/>
      <c r="I42" s="138">
        <f>'[3]BDI CAIXA'!F22</f>
        <v>3.6499999999999998E-2</v>
      </c>
    </row>
    <row r="43" spans="1:9" s="105" customFormat="1" ht="15">
      <c r="A43" s="116"/>
      <c r="B43" s="125"/>
      <c r="C43" s="126"/>
      <c r="D43" s="419" t="s">
        <v>35</v>
      </c>
      <c r="E43" s="420"/>
      <c r="F43" s="420"/>
      <c r="G43" s="393"/>
      <c r="H43" s="393"/>
      <c r="I43" s="138">
        <f>'[3]BDI CAIXA'!F23</f>
        <v>0.05</v>
      </c>
    </row>
    <row r="44" spans="1:9" s="105" customFormat="1" ht="15.75" thickBot="1">
      <c r="A44" s="116"/>
      <c r="B44" s="125"/>
      <c r="C44" s="126"/>
      <c r="D44" s="433" t="s">
        <v>36</v>
      </c>
      <c r="E44" s="434"/>
      <c r="F44" s="434"/>
      <c r="G44" s="392"/>
      <c r="H44" s="392"/>
      <c r="I44" s="139">
        <f>'[3]BDI CAIXA'!F24</f>
        <v>4.4999999999999998E-2</v>
      </c>
    </row>
    <row r="45" spans="1:9" s="105" customFormat="1" ht="13.5" thickBot="1">
      <c r="A45" s="116"/>
      <c r="B45" s="140"/>
      <c r="C45" s="141"/>
      <c r="D45" s="142"/>
      <c r="E45" s="143"/>
      <c r="F45" s="143"/>
      <c r="G45" s="143"/>
      <c r="H45" s="143"/>
      <c r="I45" s="144"/>
    </row>
    <row r="46" spans="1:9" s="105" customFormat="1" ht="15.75">
      <c r="A46" s="116"/>
      <c r="B46" s="140"/>
      <c r="C46" s="141"/>
      <c r="D46" s="435" t="s">
        <v>37</v>
      </c>
      <c r="E46" s="436"/>
      <c r="F46" s="436"/>
      <c r="G46" s="145"/>
      <c r="H46" s="145"/>
      <c r="I46" s="146">
        <v>0.251</v>
      </c>
    </row>
    <row r="47" spans="1:9" s="105" customFormat="1" ht="16.5" thickBot="1">
      <c r="A47" s="116"/>
      <c r="B47" s="148"/>
      <c r="C47" s="149"/>
      <c r="D47" s="437" t="s">
        <v>38</v>
      </c>
      <c r="E47" s="438"/>
      <c r="F47" s="438"/>
      <c r="G47" s="150"/>
      <c r="H47" s="391"/>
      <c r="I47" s="151">
        <f>((1+I37+I38+I39)*(1+I40)*(1+I41))/(1-I42-I43-I44)-1</f>
        <v>0.29769428939090381</v>
      </c>
    </row>
    <row r="48" spans="1:9" s="105" customFormat="1" ht="15.75">
      <c r="A48" s="116"/>
      <c r="B48" s="148"/>
      <c r="C48" s="149"/>
      <c r="D48" s="422"/>
      <c r="E48" s="422"/>
      <c r="F48" s="152"/>
      <c r="G48" s="153"/>
      <c r="H48" s="153"/>
      <c r="I48" s="147"/>
    </row>
    <row r="49" spans="1:20" s="105" customFormat="1" ht="15.75">
      <c r="A49" s="116"/>
      <c r="B49" s="98"/>
      <c r="C49" s="154"/>
      <c r="D49" s="155"/>
      <c r="E49" s="156"/>
      <c r="F49" s="157"/>
      <c r="G49" s="158"/>
      <c r="H49" s="158"/>
      <c r="I49" s="147"/>
    </row>
    <row r="50" spans="1:20" s="105" customFormat="1" ht="15.75">
      <c r="A50" s="116"/>
      <c r="B50" s="423"/>
      <c r="C50" s="424"/>
      <c r="D50" s="425"/>
      <c r="E50" s="156"/>
      <c r="F50" s="157"/>
      <c r="G50" s="158"/>
      <c r="H50" s="158"/>
      <c r="I50" s="147"/>
    </row>
    <row r="51" spans="1:20" s="105" customFormat="1" ht="15.75">
      <c r="A51" s="116"/>
      <c r="B51" s="426"/>
      <c r="C51" s="427"/>
      <c r="D51" s="428"/>
      <c r="E51" s="60"/>
      <c r="F51" s="159"/>
      <c r="G51" s="160"/>
      <c r="H51" s="160"/>
      <c r="I51" s="147"/>
    </row>
    <row r="52" spans="1:20" s="105" customFormat="1" ht="15.75">
      <c r="A52" s="116"/>
      <c r="B52" s="426"/>
      <c r="C52" s="427"/>
      <c r="D52" s="428"/>
      <c r="E52" s="124"/>
      <c r="F52" s="161"/>
      <c r="G52" s="162"/>
      <c r="H52" s="162"/>
      <c r="I52" s="147"/>
    </row>
    <row r="53" spans="1:20" s="105" customFormat="1">
      <c r="A53" s="116"/>
      <c r="B53" s="98"/>
      <c r="C53" s="154"/>
      <c r="D53" s="155"/>
      <c r="E53" s="156"/>
      <c r="F53" s="157"/>
      <c r="G53" s="158"/>
      <c r="H53" s="158"/>
      <c r="I53" s="163"/>
    </row>
    <row r="54" spans="1:20" s="105" customFormat="1">
      <c r="A54" s="116"/>
      <c r="B54" s="423" t="s">
        <v>39</v>
      </c>
      <c r="C54" s="424"/>
      <c r="D54" s="425"/>
      <c r="E54" s="156"/>
      <c r="F54" s="157"/>
      <c r="G54" s="158"/>
      <c r="H54" s="158"/>
      <c r="I54" s="163"/>
    </row>
    <row r="55" spans="1:20" s="105" customFormat="1">
      <c r="A55" s="116"/>
      <c r="B55" s="426"/>
      <c r="C55" s="427"/>
      <c r="D55" s="428"/>
      <c r="E55" s="1"/>
      <c r="F55" s="164"/>
      <c r="G55" s="160"/>
      <c r="H55" s="160"/>
      <c r="I55" s="61"/>
    </row>
    <row r="56" spans="1:20" s="105" customFormat="1">
      <c r="A56" s="116"/>
      <c r="B56" s="426"/>
      <c r="C56" s="427"/>
      <c r="D56" s="428"/>
      <c r="E56" s="124"/>
      <c r="F56" s="161"/>
      <c r="G56" s="162"/>
      <c r="H56" s="162"/>
      <c r="I56" s="165"/>
    </row>
    <row r="57" spans="1:20" s="105" customFormat="1">
      <c r="A57" s="116"/>
      <c r="B57" s="426"/>
      <c r="C57" s="427"/>
      <c r="D57" s="428"/>
      <c r="E57" s="166"/>
      <c r="F57" s="164"/>
      <c r="G57" s="167"/>
      <c r="H57" s="167"/>
      <c r="I57" s="167"/>
    </row>
    <row r="58" spans="1:20" s="105" customFormat="1">
      <c r="A58" s="116"/>
      <c r="B58" s="426"/>
      <c r="C58" s="427"/>
      <c r="D58" s="428"/>
      <c r="E58" s="166"/>
      <c r="F58" s="164"/>
      <c r="G58" s="167"/>
      <c r="H58" s="167"/>
      <c r="I58" s="167"/>
    </row>
    <row r="59" spans="1:20" s="105" customFormat="1">
      <c r="A59" s="116"/>
      <c r="B59" s="426"/>
      <c r="C59" s="427"/>
      <c r="D59" s="428"/>
      <c r="E59" s="166"/>
      <c r="F59" s="164"/>
      <c r="G59" s="167"/>
      <c r="H59" s="167"/>
      <c r="I59" s="167"/>
    </row>
    <row r="60" spans="1:20" s="105" customFormat="1">
      <c r="A60" s="116"/>
      <c r="B60" s="429"/>
      <c r="C60" s="430"/>
      <c r="D60" s="431"/>
      <c r="E60" s="1"/>
      <c r="F60" s="164"/>
      <c r="G60" s="168"/>
      <c r="H60" s="168"/>
      <c r="I60" s="1"/>
    </row>
    <row r="61" spans="1:20" s="105" customFormat="1">
      <c r="A61" s="61"/>
      <c r="B61" s="169"/>
      <c r="C61" s="170"/>
      <c r="D61" s="171"/>
      <c r="E61" s="172"/>
      <c r="F61" s="173"/>
      <c r="G61" s="174"/>
      <c r="H61" s="174"/>
      <c r="I61" s="172"/>
    </row>
    <row r="62" spans="1:20" s="1" customFormat="1">
      <c r="B62" s="21"/>
      <c r="D62" s="24"/>
      <c r="F62" s="22"/>
      <c r="G62" s="23"/>
      <c r="H62" s="23"/>
      <c r="I62" s="20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s="1" customFormat="1">
      <c r="B63" s="21"/>
      <c r="D63" s="24"/>
      <c r="F63" s="22"/>
      <c r="G63" s="23"/>
      <c r="H63" s="23"/>
      <c r="I63" s="20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s="1" customFormat="1">
      <c r="B64" s="21"/>
      <c r="D64" s="24"/>
      <c r="F64" s="22"/>
      <c r="G64" s="23"/>
      <c r="H64" s="23"/>
      <c r="I64" s="20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2:20" s="1" customFormat="1">
      <c r="B65" s="21"/>
      <c r="D65" s="24"/>
      <c r="F65" s="22"/>
      <c r="G65" s="23"/>
      <c r="H65" s="23"/>
      <c r="I65" s="20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2:20" s="1" customFormat="1">
      <c r="B66" s="21"/>
      <c r="D66" s="24"/>
      <c r="F66" s="22"/>
      <c r="G66" s="23"/>
      <c r="H66" s="23"/>
      <c r="I66" s="20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2:20" s="1" customFormat="1">
      <c r="B67" s="21"/>
      <c r="D67" s="24"/>
      <c r="F67" s="22"/>
      <c r="G67" s="23"/>
      <c r="H67" s="23"/>
      <c r="I67" s="20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2:20" s="1" customFormat="1">
      <c r="B68" s="21"/>
      <c r="D68" s="24"/>
      <c r="F68" s="22"/>
      <c r="G68" s="23"/>
      <c r="H68" s="23"/>
      <c r="I68" s="20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2:20" s="1" customFormat="1">
      <c r="B69" s="21"/>
      <c r="D69" s="24"/>
      <c r="F69" s="22"/>
      <c r="G69" s="23"/>
      <c r="H69" s="23"/>
      <c r="I69" s="20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2:20" s="1" customFormat="1">
      <c r="B70" s="21"/>
      <c r="D70" s="24"/>
      <c r="F70" s="22"/>
      <c r="G70" s="23"/>
      <c r="H70" s="23"/>
      <c r="I70" s="20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2:20" s="1" customFormat="1">
      <c r="B71" s="21"/>
      <c r="D71" s="24"/>
      <c r="F71" s="22"/>
      <c r="G71" s="23"/>
      <c r="H71" s="23"/>
      <c r="I71" s="20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2:20" s="1" customFormat="1">
      <c r="B72" s="21"/>
      <c r="D72" s="24"/>
      <c r="F72" s="22"/>
      <c r="G72" s="23"/>
      <c r="H72" s="23"/>
      <c r="I72" s="20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2:20" s="1" customFormat="1">
      <c r="B73" s="21"/>
      <c r="D73" s="24"/>
      <c r="F73" s="22"/>
      <c r="G73" s="23"/>
      <c r="H73" s="23"/>
      <c r="I73" s="20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2:20" s="1" customFormat="1">
      <c r="B74" s="21"/>
      <c r="D74" s="24"/>
      <c r="F74" s="22"/>
      <c r="G74" s="23"/>
      <c r="H74" s="23"/>
      <c r="I74" s="20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2:20" s="1" customFormat="1">
      <c r="B75" s="21"/>
      <c r="D75" s="24"/>
      <c r="F75" s="22"/>
      <c r="G75" s="23"/>
      <c r="H75" s="23"/>
      <c r="I75" s="20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2:20" s="1" customFormat="1">
      <c r="B76" s="21"/>
      <c r="D76" s="24"/>
      <c r="F76" s="22"/>
      <c r="G76" s="23"/>
      <c r="H76" s="23"/>
      <c r="I76" s="20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2:20" s="1" customFormat="1">
      <c r="B77" s="21"/>
      <c r="D77" s="24"/>
      <c r="F77" s="22"/>
      <c r="G77" s="23"/>
      <c r="H77" s="23"/>
      <c r="I77" s="20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2:20" s="1" customFormat="1">
      <c r="B78" s="21"/>
      <c r="D78" s="24"/>
      <c r="F78" s="22"/>
      <c r="G78" s="23"/>
      <c r="H78" s="23"/>
      <c r="I78" s="20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2:20" s="1" customFormat="1">
      <c r="B79" s="21"/>
      <c r="D79" s="24"/>
      <c r="F79" s="22"/>
      <c r="G79" s="23"/>
      <c r="H79" s="23"/>
      <c r="I79" s="20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2:20" s="1" customFormat="1">
      <c r="B80" s="21"/>
      <c r="D80" s="24"/>
      <c r="F80" s="22"/>
      <c r="G80" s="23"/>
      <c r="H80" s="23"/>
      <c r="I80" s="20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2:20" s="1" customFormat="1">
      <c r="B81" s="21"/>
      <c r="D81" s="24"/>
      <c r="F81" s="22"/>
      <c r="G81" s="23"/>
      <c r="H81" s="23"/>
      <c r="I81" s="20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2:20" s="1" customFormat="1">
      <c r="B82" s="21"/>
      <c r="D82" s="24"/>
      <c r="F82" s="22"/>
      <c r="G82" s="23"/>
      <c r="H82" s="23"/>
      <c r="I82" s="20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2:20" s="1" customFormat="1">
      <c r="B83" s="21"/>
      <c r="D83" s="24"/>
      <c r="F83" s="22"/>
      <c r="G83" s="23"/>
      <c r="H83" s="23"/>
      <c r="I83" s="20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2:20" s="1" customFormat="1">
      <c r="B84" s="21"/>
      <c r="D84" s="24"/>
      <c r="F84" s="22"/>
      <c r="G84" s="23"/>
      <c r="H84" s="23"/>
      <c r="I84" s="20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2:20" s="1" customFormat="1">
      <c r="B85" s="21"/>
      <c r="D85" s="24"/>
      <c r="F85" s="22"/>
      <c r="G85" s="23"/>
      <c r="H85" s="23"/>
      <c r="I85" s="20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2:20" s="1" customFormat="1">
      <c r="B86" s="21"/>
      <c r="D86" s="24"/>
      <c r="F86" s="22"/>
      <c r="G86" s="23"/>
      <c r="H86" s="23"/>
      <c r="I86" s="20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2:20" s="1" customFormat="1">
      <c r="B87" s="21"/>
      <c r="D87" s="24"/>
      <c r="F87" s="22"/>
      <c r="G87" s="23"/>
      <c r="H87" s="23"/>
      <c r="I87" s="20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2:20" s="1" customFormat="1">
      <c r="B88" s="21"/>
      <c r="D88" s="24"/>
      <c r="F88" s="22"/>
      <c r="G88" s="23"/>
      <c r="H88" s="23"/>
      <c r="I88" s="20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2:20" s="1" customFormat="1">
      <c r="B89" s="21"/>
      <c r="D89" s="24"/>
      <c r="F89" s="22"/>
      <c r="G89" s="23"/>
      <c r="H89" s="23"/>
      <c r="I89" s="20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2:20" s="1" customFormat="1">
      <c r="B90" s="21"/>
      <c r="D90" s="24"/>
      <c r="F90" s="22"/>
      <c r="G90" s="23"/>
      <c r="H90" s="23"/>
      <c r="I90" s="20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2:20" s="1" customFormat="1">
      <c r="B91" s="21"/>
      <c r="D91" s="24"/>
      <c r="F91" s="22"/>
      <c r="G91" s="23"/>
      <c r="H91" s="23"/>
      <c r="I91" s="20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2:20" s="1" customFormat="1">
      <c r="B92" s="21"/>
      <c r="D92" s="24"/>
      <c r="F92" s="22"/>
      <c r="G92" s="23"/>
      <c r="H92" s="23"/>
      <c r="I92" s="20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2:20" s="1" customFormat="1">
      <c r="B93" s="21"/>
      <c r="D93" s="24"/>
      <c r="F93" s="22"/>
      <c r="G93" s="23"/>
      <c r="H93" s="23"/>
      <c r="I93" s="20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2:20" s="1" customFormat="1">
      <c r="B94" s="21"/>
      <c r="D94" s="24"/>
      <c r="F94" s="22"/>
      <c r="G94" s="23"/>
      <c r="H94" s="23"/>
      <c r="I94" s="20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2:20" s="1" customFormat="1">
      <c r="B95" s="21"/>
      <c r="D95" s="24"/>
      <c r="F95" s="22"/>
      <c r="G95" s="23"/>
      <c r="H95" s="23"/>
      <c r="I95" s="20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2:20" s="1" customFormat="1">
      <c r="B96" s="21"/>
      <c r="D96" s="24"/>
      <c r="F96" s="22"/>
      <c r="G96" s="23"/>
      <c r="H96" s="23"/>
      <c r="I96" s="20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2:20" s="1" customFormat="1">
      <c r="B97" s="21"/>
      <c r="D97" s="24"/>
      <c r="F97" s="22"/>
      <c r="G97" s="23"/>
      <c r="H97" s="23"/>
      <c r="I97" s="20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2:20" s="1" customFormat="1">
      <c r="B98" s="21"/>
      <c r="D98" s="24"/>
      <c r="F98" s="22"/>
      <c r="G98" s="23"/>
      <c r="H98" s="23"/>
      <c r="I98" s="20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2:20" s="1" customFormat="1">
      <c r="B99" s="21"/>
      <c r="D99" s="24"/>
      <c r="F99" s="22"/>
      <c r="G99" s="23"/>
      <c r="H99" s="23"/>
      <c r="I99" s="20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2:20" s="1" customFormat="1">
      <c r="B100" s="21"/>
      <c r="D100" s="24"/>
      <c r="F100" s="22"/>
      <c r="G100" s="23"/>
      <c r="H100" s="23"/>
      <c r="I100" s="20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2:20" s="1" customFormat="1">
      <c r="B101" s="21"/>
      <c r="D101" s="24"/>
      <c r="F101" s="22"/>
      <c r="G101" s="23"/>
      <c r="H101" s="23"/>
      <c r="I101" s="20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2:20" s="1" customFormat="1">
      <c r="B102" s="21"/>
      <c r="D102" s="24"/>
      <c r="F102" s="22"/>
      <c r="G102" s="23"/>
      <c r="H102" s="23"/>
      <c r="I102" s="20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2:20" s="1" customFormat="1">
      <c r="B103" s="21"/>
      <c r="D103" s="24"/>
      <c r="F103" s="22"/>
      <c r="G103" s="23"/>
      <c r="H103" s="23"/>
      <c r="I103" s="20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2:20" s="1" customFormat="1">
      <c r="B104" s="21"/>
      <c r="D104" s="24"/>
      <c r="F104" s="22"/>
      <c r="G104" s="23"/>
      <c r="H104" s="23"/>
      <c r="I104" s="20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2:20" s="1" customFormat="1">
      <c r="B105" s="21"/>
      <c r="D105" s="24"/>
      <c r="F105" s="22"/>
      <c r="G105" s="23"/>
      <c r="H105" s="23"/>
      <c r="I105" s="20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2:20" s="1" customFormat="1">
      <c r="B106" s="21"/>
      <c r="D106" s="24"/>
      <c r="F106" s="22"/>
      <c r="G106" s="23"/>
      <c r="H106" s="23"/>
      <c r="I106" s="20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2:20" s="1" customFormat="1">
      <c r="B107" s="21"/>
      <c r="D107" s="24"/>
      <c r="F107" s="22"/>
      <c r="G107" s="23"/>
      <c r="H107" s="23"/>
      <c r="I107" s="20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2:20" s="1" customFormat="1">
      <c r="B108" s="21"/>
      <c r="D108" s="24"/>
      <c r="F108" s="22"/>
      <c r="G108" s="23"/>
      <c r="H108" s="23"/>
      <c r="I108" s="20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2:20" s="1" customFormat="1">
      <c r="B109" s="21"/>
      <c r="D109" s="24"/>
      <c r="F109" s="22"/>
      <c r="G109" s="23"/>
      <c r="H109" s="23"/>
      <c r="I109" s="20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2:20" s="1" customFormat="1">
      <c r="B110" s="21"/>
      <c r="D110" s="24"/>
      <c r="F110" s="22"/>
      <c r="G110" s="23"/>
      <c r="H110" s="23"/>
      <c r="I110" s="20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2:20" s="1" customFormat="1">
      <c r="B111" s="21"/>
      <c r="D111" s="24"/>
      <c r="F111" s="22"/>
      <c r="G111" s="23"/>
      <c r="H111" s="23"/>
      <c r="I111" s="20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2:20" s="1" customFormat="1">
      <c r="B112" s="21"/>
      <c r="D112" s="24"/>
      <c r="F112" s="22"/>
      <c r="G112" s="23"/>
      <c r="H112" s="23"/>
      <c r="I112" s="20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2:20" s="1" customFormat="1">
      <c r="B113" s="21"/>
      <c r="D113" s="24"/>
      <c r="F113" s="22"/>
      <c r="G113" s="23"/>
      <c r="H113" s="23"/>
      <c r="I113" s="20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2:20" s="1" customFormat="1">
      <c r="B114" s="21"/>
      <c r="D114" s="24"/>
      <c r="F114" s="22"/>
      <c r="G114" s="23"/>
      <c r="H114" s="23"/>
      <c r="I114" s="20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2:20" s="1" customFormat="1">
      <c r="B115" s="21"/>
      <c r="D115" s="24"/>
      <c r="F115" s="22"/>
      <c r="G115" s="23"/>
      <c r="H115" s="23"/>
      <c r="I115" s="20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2:20" s="1" customFormat="1">
      <c r="B116" s="21"/>
      <c r="D116" s="24"/>
      <c r="F116" s="22"/>
      <c r="G116" s="23"/>
      <c r="H116" s="23"/>
      <c r="I116" s="20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2:20" s="1" customFormat="1">
      <c r="B117" s="21"/>
      <c r="D117" s="24"/>
      <c r="F117" s="22"/>
      <c r="G117" s="23"/>
      <c r="H117" s="23"/>
      <c r="I117" s="20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2:20" s="1" customFormat="1">
      <c r="B118" s="21"/>
      <c r="D118" s="24"/>
      <c r="F118" s="22"/>
      <c r="G118" s="23"/>
      <c r="H118" s="23"/>
      <c r="I118" s="20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2:20" s="1" customFormat="1">
      <c r="B119" s="21"/>
      <c r="D119" s="24"/>
      <c r="F119" s="22"/>
      <c r="G119" s="23"/>
      <c r="H119" s="23"/>
      <c r="I119" s="20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2:20" s="1" customFormat="1">
      <c r="B120" s="21"/>
      <c r="D120" s="24"/>
      <c r="F120" s="22"/>
      <c r="G120" s="23"/>
      <c r="H120" s="23"/>
      <c r="I120" s="20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2:20" s="1" customFormat="1">
      <c r="B121" s="21"/>
      <c r="D121" s="24"/>
      <c r="F121" s="22"/>
      <c r="G121" s="23"/>
      <c r="H121" s="23"/>
      <c r="I121" s="20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2:20" s="1" customFormat="1">
      <c r="B122" s="21"/>
      <c r="D122" s="24"/>
      <c r="F122" s="22"/>
      <c r="G122" s="23"/>
      <c r="H122" s="23"/>
      <c r="I122" s="20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2:20" s="1" customFormat="1">
      <c r="B123" s="21"/>
      <c r="D123" s="24"/>
      <c r="F123" s="22"/>
      <c r="G123" s="23"/>
      <c r="H123" s="23"/>
      <c r="I123" s="20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spans="2:20" s="1" customFormat="1">
      <c r="B124" s="21"/>
      <c r="D124" s="24"/>
      <c r="F124" s="22"/>
      <c r="G124" s="23"/>
      <c r="H124" s="23"/>
      <c r="I124" s="20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spans="2:20" s="1" customFormat="1">
      <c r="B125" s="21"/>
      <c r="D125" s="24"/>
      <c r="F125" s="22"/>
      <c r="G125" s="23"/>
      <c r="H125" s="23"/>
      <c r="I125" s="20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2:20" s="1" customFormat="1">
      <c r="B126" s="21"/>
      <c r="D126" s="24"/>
      <c r="F126" s="22"/>
      <c r="G126" s="23"/>
      <c r="H126" s="23"/>
      <c r="I126" s="20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spans="2:20" s="1" customFormat="1">
      <c r="B127" s="21"/>
      <c r="D127" s="24"/>
      <c r="F127" s="22"/>
      <c r="G127" s="23"/>
      <c r="H127" s="23"/>
      <c r="I127" s="20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2:20" s="1" customFormat="1">
      <c r="B128" s="21"/>
      <c r="D128" s="24"/>
      <c r="F128" s="22"/>
      <c r="G128" s="23"/>
      <c r="H128" s="23"/>
      <c r="I128" s="20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2:20" s="1" customFormat="1">
      <c r="B129" s="21"/>
      <c r="D129" s="24"/>
      <c r="F129" s="22"/>
      <c r="G129" s="23"/>
      <c r="H129" s="23"/>
      <c r="I129" s="20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2:20" s="1" customFormat="1">
      <c r="B130" s="21"/>
      <c r="D130" s="24"/>
      <c r="F130" s="22"/>
      <c r="G130" s="23"/>
      <c r="H130" s="23"/>
      <c r="I130" s="20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2:20" s="1" customFormat="1">
      <c r="B131" s="21"/>
      <c r="D131" s="24"/>
      <c r="F131" s="22"/>
      <c r="G131" s="23"/>
      <c r="H131" s="23"/>
      <c r="I131" s="20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2:20" s="1" customFormat="1">
      <c r="B132" s="21"/>
      <c r="D132" s="24"/>
      <c r="F132" s="22"/>
      <c r="G132" s="23"/>
      <c r="H132" s="23"/>
      <c r="I132" s="20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2:20" s="1" customFormat="1">
      <c r="B133" s="21"/>
      <c r="D133" s="24"/>
      <c r="F133" s="22"/>
      <c r="G133" s="23"/>
      <c r="H133" s="23"/>
      <c r="I133" s="20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2:20" s="1" customFormat="1">
      <c r="B134" s="21"/>
      <c r="D134" s="24"/>
      <c r="F134" s="22"/>
      <c r="G134" s="23"/>
      <c r="H134" s="23"/>
      <c r="I134" s="20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2:20" s="1" customFormat="1">
      <c r="B135" s="21"/>
      <c r="D135" s="24"/>
      <c r="F135" s="22"/>
      <c r="G135" s="23"/>
      <c r="H135" s="23"/>
      <c r="I135" s="20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2:20" s="1" customFormat="1">
      <c r="B136" s="21"/>
      <c r="D136" s="24"/>
      <c r="F136" s="22"/>
      <c r="G136" s="23"/>
      <c r="H136" s="23"/>
      <c r="I136" s="20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2:20" s="1" customFormat="1">
      <c r="B137" s="21"/>
      <c r="D137" s="24"/>
      <c r="F137" s="22"/>
      <c r="G137" s="23"/>
      <c r="H137" s="23"/>
      <c r="I137" s="20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2:20" s="1" customFormat="1">
      <c r="B138" s="21"/>
      <c r="D138" s="24"/>
      <c r="F138" s="22"/>
      <c r="G138" s="23"/>
      <c r="H138" s="23"/>
      <c r="I138" s="20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2:20" s="1" customFormat="1">
      <c r="B139" s="21"/>
      <c r="D139" s="24"/>
      <c r="F139" s="22"/>
      <c r="G139" s="23"/>
      <c r="H139" s="23"/>
      <c r="I139" s="20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2:20" s="1" customFormat="1">
      <c r="B140" s="21"/>
      <c r="D140" s="24"/>
      <c r="F140" s="22"/>
      <c r="G140" s="23"/>
      <c r="H140" s="23"/>
      <c r="I140" s="20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</sheetData>
  <mergeCells count="14">
    <mergeCell ref="D48:E48"/>
    <mergeCell ref="B50:D52"/>
    <mergeCell ref="B54:D60"/>
    <mergeCell ref="G30:I30"/>
    <mergeCell ref="G31:I31"/>
    <mergeCell ref="D44:F44"/>
    <mergeCell ref="D46:F46"/>
    <mergeCell ref="D47:F47"/>
    <mergeCell ref="D1:I1"/>
    <mergeCell ref="A8:I8"/>
    <mergeCell ref="G33:I33"/>
    <mergeCell ref="D42:F42"/>
    <mergeCell ref="D43:F43"/>
    <mergeCell ref="G29:I29"/>
  </mergeCells>
  <conditionalFormatting sqref="I48:I52">
    <cfRule type="expression" dxfId="13" priority="7" stopIfTrue="1">
      <formula>#REF!&lt;&gt;0</formula>
    </cfRule>
  </conditionalFormatting>
  <conditionalFormatting sqref="G48:H48">
    <cfRule type="expression" dxfId="12" priority="6" stopIfTrue="1">
      <formula>#REF!&lt;&gt;0</formula>
    </cfRule>
  </conditionalFormatting>
  <conditionalFormatting sqref="D47:I47">
    <cfRule type="expression" dxfId="11" priority="3" stopIfTrue="1">
      <formula>$D$13&lt;&gt;0</formula>
    </cfRule>
  </conditionalFormatting>
  <conditionalFormatting sqref="D44:H44">
    <cfRule type="expression" dxfId="10" priority="4" stopIfTrue="1">
      <formula>$D$13&lt;&gt;0</formula>
    </cfRule>
  </conditionalFormatting>
  <conditionalFormatting sqref="D46:I46">
    <cfRule type="expression" dxfId="9" priority="5" stopIfTrue="1">
      <formula>$D$13&lt;&gt;0</formula>
    </cfRule>
  </conditionalFormatting>
  <conditionalFormatting sqref="I37:I41">
    <cfRule type="cellIs" dxfId="8" priority="1" stopIfTrue="1" operator="between">
      <formula>$D37</formula>
      <formula>$F37</formula>
    </cfRule>
  </conditionalFormatting>
  <conditionalFormatting sqref="I44">
    <cfRule type="expression" dxfId="7" priority="2" stopIfTrue="1">
      <formula>$D$11&lt;&gt;0</formula>
    </cfRule>
  </conditionalFormatting>
  <printOptions horizontalCentered="1"/>
  <pageMargins left="0.78740157480314965" right="0.19685039370078741" top="0.78740157480314965" bottom="0.78740157480314965" header="0.51181102362204722" footer="0.51181102362204722"/>
  <pageSetup paperSize="9" scale="64" orientation="portrait" horizontalDpi="4294967294" verticalDpi="300" r:id="rId1"/>
  <headerFooter alignWithMargins="0">
    <oddFooter>&amp;L&amp;A&amp;RPágina &amp;P de &amp;N</oddFooter>
  </headerFooter>
  <ignoredErrors>
    <ignoredError sqref="I37:I4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view="pageBreakPreview" zoomScaleSheetLayoutView="100" workbookViewId="0">
      <selection activeCell="B3" sqref="B3"/>
    </sheetView>
  </sheetViews>
  <sheetFormatPr defaultRowHeight="14.25"/>
  <cols>
    <col min="1" max="1" width="6.28515625" style="56" customWidth="1"/>
    <col min="2" max="2" width="39.140625" style="31" bestFit="1" customWidth="1"/>
    <col min="3" max="3" width="19.28515625" style="54" customWidth="1"/>
    <col min="4" max="4" width="15.85546875" style="55" customWidth="1"/>
    <col min="5" max="5" width="9.28515625" style="55" bestFit="1" customWidth="1"/>
    <col min="6" max="6" width="9" style="30" customWidth="1"/>
    <col min="7" max="7" width="10.140625" style="31" customWidth="1"/>
    <col min="8" max="16384" width="9.140625" style="28"/>
  </cols>
  <sheetData>
    <row r="1" spans="1:8" ht="19.5" customHeight="1">
      <c r="B1" s="439"/>
      <c r="C1" s="439"/>
      <c r="D1" s="439"/>
      <c r="E1" s="439"/>
      <c r="F1" s="439"/>
      <c r="G1" s="439"/>
      <c r="H1" s="439"/>
    </row>
    <row r="2" spans="1:8" ht="18">
      <c r="A2" s="28"/>
      <c r="B2" s="440"/>
      <c r="C2" s="440"/>
      <c r="D2" s="440"/>
      <c r="E2" s="440"/>
      <c r="F2" s="440"/>
      <c r="G2" s="440"/>
      <c r="H2" s="440"/>
    </row>
    <row r="3" spans="1:8" ht="18">
      <c r="A3" s="357" t="str">
        <f>'Planilha Básica'!A3</f>
        <v>Proprietário: PREFEITURA MUNICIPAL DE CORDEIRÓPOLIS</v>
      </c>
      <c r="B3" s="26"/>
      <c r="C3" s="28"/>
      <c r="E3" s="27"/>
      <c r="G3" s="29"/>
      <c r="H3" s="29"/>
    </row>
    <row r="4" spans="1:8" ht="18">
      <c r="A4" s="357" t="str">
        <f>'Planilha Básica'!A4</f>
        <v>Obra : RECAPEAMENTO ASFÁLTICO</v>
      </c>
      <c r="B4" s="26"/>
      <c r="C4" s="28"/>
      <c r="E4" s="27"/>
      <c r="G4" s="29"/>
      <c r="H4" s="29"/>
    </row>
    <row r="5" spans="1:8">
      <c r="A5" s="357" t="str">
        <f>'Planilha Básica'!A5</f>
        <v>Local : RUA GUILHERME KRAUTER, RUA  JOSÉ OLIVA DEL TESO e AV. ARISTEU MARCICANO - MUNICÍPIO DE CORDEIRÓPOLIS / SP</v>
      </c>
      <c r="B5" s="26"/>
      <c r="C5" s="27"/>
      <c r="D5" s="27"/>
      <c r="E5" s="27"/>
    </row>
    <row r="6" spans="1:8">
      <c r="A6" s="26"/>
      <c r="B6" s="26"/>
      <c r="C6" s="27"/>
      <c r="D6" s="27"/>
      <c r="E6" s="27"/>
    </row>
    <row r="7" spans="1:8" ht="15.75">
      <c r="A7" s="441" t="s">
        <v>12</v>
      </c>
      <c r="B7" s="441"/>
      <c r="C7" s="441"/>
      <c r="D7" s="441"/>
      <c r="E7" s="441"/>
      <c r="F7" s="441"/>
      <c r="G7" s="441"/>
      <c r="H7" s="441"/>
    </row>
    <row r="8" spans="1:8" ht="15" thickBot="1">
      <c r="A8" s="32"/>
      <c r="B8" s="32"/>
      <c r="C8" s="32"/>
      <c r="D8" s="32"/>
      <c r="E8" s="32"/>
      <c r="F8" s="32"/>
    </row>
    <row r="9" spans="1:8" s="35" customFormat="1" ht="16.5">
      <c r="A9" s="33"/>
      <c r="B9" s="34"/>
      <c r="C9" s="444" t="s">
        <v>18</v>
      </c>
      <c r="D9" s="444" t="s">
        <v>19</v>
      </c>
      <c r="E9" s="447" t="s">
        <v>25</v>
      </c>
      <c r="F9" s="448"/>
      <c r="G9" s="447" t="s">
        <v>40</v>
      </c>
      <c r="H9" s="448"/>
    </row>
    <row r="10" spans="1:8" s="31" customFormat="1" ht="15.6" customHeight="1" thickBot="1">
      <c r="A10" s="36" t="s">
        <v>13</v>
      </c>
      <c r="B10" s="37"/>
      <c r="C10" s="445"/>
      <c r="D10" s="445"/>
      <c r="E10" s="449"/>
      <c r="F10" s="450"/>
      <c r="G10" s="449"/>
      <c r="H10" s="450"/>
    </row>
    <row r="11" spans="1:8" s="31" customFormat="1" ht="15.6" customHeight="1" thickBot="1">
      <c r="A11" s="38"/>
      <c r="B11" s="39"/>
      <c r="C11" s="446"/>
      <c r="D11" s="446"/>
      <c r="E11" s="57" t="s">
        <v>14</v>
      </c>
      <c r="F11" s="57" t="s">
        <v>15</v>
      </c>
      <c r="G11" s="57" t="s">
        <v>14</v>
      </c>
      <c r="H11" s="57" t="s">
        <v>15</v>
      </c>
    </row>
    <row r="12" spans="1:8" s="31" customFormat="1" ht="15.6" customHeight="1">
      <c r="A12" s="73"/>
      <c r="B12" s="74"/>
      <c r="C12" s="75"/>
      <c r="D12" s="76"/>
      <c r="E12" s="77"/>
      <c r="F12" s="78"/>
      <c r="G12" s="77"/>
      <c r="H12" s="78"/>
    </row>
    <row r="13" spans="1:8" s="31" customFormat="1" ht="15.6" customHeight="1">
      <c r="A13" s="79">
        <v>1</v>
      </c>
      <c r="B13" s="80" t="str">
        <f>'Planilha Básica'!D11</f>
        <v>SERVIÇOS PRELIMINARES</v>
      </c>
      <c r="C13" s="81">
        <f>'Planilha Básica'!I13</f>
        <v>4992.0200000000004</v>
      </c>
      <c r="D13" s="82">
        <f t="shared" ref="D13" si="0">C13/$C$20</f>
        <v>1.9130365869847205E-2</v>
      </c>
      <c r="E13" s="85">
        <v>100</v>
      </c>
      <c r="F13" s="84">
        <f t="shared" ref="F13" si="1">E13</f>
        <v>100</v>
      </c>
      <c r="G13" s="85"/>
      <c r="H13" s="84">
        <f t="shared" ref="H13" si="2">F13+G13</f>
        <v>100</v>
      </c>
    </row>
    <row r="14" spans="1:8" s="31" customFormat="1" ht="15.6" customHeight="1">
      <c r="A14" s="79"/>
      <c r="B14" s="80"/>
      <c r="C14" s="81"/>
      <c r="D14" s="82"/>
      <c r="E14" s="85"/>
      <c r="F14" s="84"/>
      <c r="G14" s="85"/>
      <c r="H14" s="84"/>
    </row>
    <row r="15" spans="1:8" s="31" customFormat="1" ht="15.6" customHeight="1">
      <c r="A15" s="79">
        <v>2</v>
      </c>
      <c r="B15" s="80" t="str">
        <f>'Planilha Básica'!D15</f>
        <v>PAVIMENTAÇÃO ASFÁLTICA - RECAPEAMENTO</v>
      </c>
      <c r="C15" s="81">
        <f>'Planilha Básica'!I20</f>
        <v>246592.08</v>
      </c>
      <c r="D15" s="82">
        <f t="shared" ref="D15:D17" si="3">C15/$C$20</f>
        <v>0.94498754231886706</v>
      </c>
      <c r="E15" s="85">
        <v>85</v>
      </c>
      <c r="F15" s="84">
        <f t="shared" ref="F15:F17" si="4">E15</f>
        <v>85</v>
      </c>
      <c r="G15" s="85">
        <v>15</v>
      </c>
      <c r="H15" s="84">
        <f t="shared" ref="H15" si="5">F15+G15</f>
        <v>100</v>
      </c>
    </row>
    <row r="16" spans="1:8" s="31" customFormat="1" ht="15.6" customHeight="1">
      <c r="A16" s="79"/>
      <c r="B16" s="80"/>
      <c r="C16" s="81"/>
      <c r="D16" s="82"/>
      <c r="E16" s="83"/>
      <c r="F16" s="84"/>
      <c r="G16" s="83"/>
      <c r="H16" s="84"/>
    </row>
    <row r="17" spans="1:8" s="31" customFormat="1" ht="15.6" customHeight="1">
      <c r="A17" s="79">
        <v>3</v>
      </c>
      <c r="B17" s="80" t="str">
        <f>'Planilha Básica'!D22</f>
        <v>SINALIZAÇÃO HORIZONTAL</v>
      </c>
      <c r="C17" s="81">
        <f>'Planilha Básica'!I24</f>
        <v>9363.34</v>
      </c>
      <c r="D17" s="82">
        <f t="shared" si="3"/>
        <v>3.5882091811285835E-2</v>
      </c>
      <c r="E17" s="85"/>
      <c r="F17" s="84">
        <f t="shared" si="4"/>
        <v>0</v>
      </c>
      <c r="G17" s="85">
        <v>100</v>
      </c>
      <c r="H17" s="84">
        <f t="shared" ref="H17" si="6">F17+G17</f>
        <v>100</v>
      </c>
    </row>
    <row r="18" spans="1:8" s="31" customFormat="1" ht="15.6" customHeight="1" thickBot="1">
      <c r="A18" s="348"/>
      <c r="B18" s="349"/>
      <c r="C18" s="350"/>
      <c r="D18" s="351"/>
      <c r="E18" s="352"/>
      <c r="F18" s="353"/>
      <c r="G18" s="352"/>
      <c r="H18" s="353"/>
    </row>
    <row r="19" spans="1:8" ht="17.25" thickBot="1">
      <c r="A19" s="40"/>
      <c r="B19" s="41"/>
      <c r="C19" s="42">
        <f>SUM(C12:C18)</f>
        <v>260947.43999999997</v>
      </c>
      <c r="D19" s="59"/>
      <c r="E19" s="43"/>
      <c r="F19" s="43"/>
      <c r="G19" s="43"/>
      <c r="H19" s="43"/>
    </row>
    <row r="20" spans="1:8" ht="15" thickBot="1">
      <c r="A20" s="44"/>
      <c r="B20" s="45" t="s">
        <v>16</v>
      </c>
      <c r="C20" s="46">
        <f>SUM(C12:C18)</f>
        <v>260947.43999999997</v>
      </c>
      <c r="D20" s="47">
        <f>SUM(D12:D18)</f>
        <v>1</v>
      </c>
      <c r="E20" s="48">
        <f>SUMPRODUCT(E12:E18,$D$12:$D$18)/100</f>
        <v>0.82236977684088419</v>
      </c>
      <c r="F20" s="49">
        <f>E20</f>
        <v>0.82236977684088419</v>
      </c>
      <c r="G20" s="48">
        <f>SUMPRODUCT(G12:G18,$D$12:$D$18)/100</f>
        <v>0.17763022315911592</v>
      </c>
      <c r="H20" s="58">
        <f>F20+G20</f>
        <v>1</v>
      </c>
    </row>
    <row r="21" spans="1:8" ht="15" thickBot="1">
      <c r="A21" s="50"/>
      <c r="B21" s="51" t="s">
        <v>17</v>
      </c>
      <c r="C21" s="52"/>
      <c r="D21" s="53"/>
      <c r="E21" s="442">
        <f>E20*$C$20</f>
        <v>214595.288</v>
      </c>
      <c r="F21" s="443"/>
      <c r="G21" s="442">
        <f>G20*$C$20</f>
        <v>46352.152000000009</v>
      </c>
      <c r="H21" s="443"/>
    </row>
    <row r="102" spans="2:8" s="56" customFormat="1" ht="90" customHeight="1">
      <c r="B102" s="31"/>
      <c r="C102" s="54"/>
      <c r="D102" s="55"/>
      <c r="E102" s="55"/>
      <c r="F102" s="30"/>
      <c r="G102" s="31"/>
      <c r="H102" s="28"/>
    </row>
  </sheetData>
  <mergeCells count="9">
    <mergeCell ref="B1:H1"/>
    <mergeCell ref="B2:H2"/>
    <mergeCell ref="A7:H7"/>
    <mergeCell ref="E21:F21"/>
    <mergeCell ref="G21:H21"/>
    <mergeCell ref="C9:C11"/>
    <mergeCell ref="D9:D11"/>
    <mergeCell ref="E9:F10"/>
    <mergeCell ref="G9:H10"/>
  </mergeCells>
  <printOptions horizontalCentered="1"/>
  <pageMargins left="0.11811023622047245" right="0.27559055118110237" top="0.6692913385826772" bottom="0.39370078740157483" header="0.19685039370078741" footer="0.11811023622047245"/>
  <pageSetup paperSize="9" scale="66" orientation="landscape" horizontalDpi="300" verticalDpi="300" r:id="rId1"/>
  <headerFooter alignWithMargins="0">
    <oddFooter>&amp;L&amp;A&amp;RPágina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75"/>
  <sheetViews>
    <sheetView tabSelected="1" view="pageBreakPreview" zoomScale="80" zoomScaleNormal="100" zoomScaleSheetLayoutView="80" workbookViewId="0">
      <selection activeCell="B6" sqref="B6:G6"/>
    </sheetView>
  </sheetViews>
  <sheetFormatPr defaultRowHeight="12.75"/>
  <cols>
    <col min="1" max="1" width="1.42578125" style="64" customWidth="1"/>
    <col min="2" max="2" width="9.140625" style="64"/>
    <col min="3" max="3" width="42.7109375" style="64" customWidth="1"/>
    <col min="4" max="4" width="2.140625" style="64" customWidth="1"/>
    <col min="5" max="5" width="1.85546875" style="64" customWidth="1"/>
    <col min="6" max="6" width="2.5703125" style="64" customWidth="1"/>
    <col min="7" max="7" width="2.42578125" style="64" customWidth="1"/>
    <col min="8" max="8" width="2.140625" style="64" customWidth="1"/>
    <col min="9" max="9" width="2.5703125" style="64" customWidth="1"/>
    <col min="10" max="10" width="2.140625" style="64" customWidth="1"/>
    <col min="11" max="11" width="5.85546875" style="64" customWidth="1"/>
    <col min="12" max="12" width="10.28515625" style="64" customWidth="1"/>
    <col min="13" max="13" width="2" style="64" hidden="1" customWidth="1"/>
    <col min="14" max="14" width="4" style="64" hidden="1" customWidth="1"/>
    <col min="15" max="15" width="14" style="64" customWidth="1"/>
    <col min="16" max="16" width="16.85546875" style="64" customWidth="1"/>
    <col min="17" max="17" width="11.85546875" style="64" customWidth="1"/>
    <col min="18" max="18" width="9.28515625" style="64" bestFit="1" customWidth="1"/>
    <col min="19" max="19" width="15.140625" style="64" customWidth="1"/>
    <col min="20" max="20" width="16.7109375" style="64" customWidth="1"/>
    <col min="21" max="21" width="9.28515625" style="64" bestFit="1" customWidth="1"/>
    <col min="22" max="23" width="9.140625" style="64"/>
    <col min="24" max="24" width="9.28515625" style="64" bestFit="1" customWidth="1"/>
    <col min="25" max="25" width="15.140625" style="64" customWidth="1"/>
    <col min="26" max="26" width="9.140625" style="64"/>
    <col min="27" max="27" width="12.28515625" style="64" customWidth="1"/>
    <col min="28" max="28" width="11" style="64" bestFit="1" customWidth="1"/>
    <col min="29" max="29" width="9.140625" style="64"/>
    <col min="30" max="30" width="14.140625" style="64" customWidth="1"/>
    <col min="31" max="31" width="12.28515625" style="64" customWidth="1"/>
    <col min="32" max="32" width="12.42578125" style="64" customWidth="1"/>
    <col min="33" max="33" width="9.28515625" style="64" bestFit="1" customWidth="1"/>
    <col min="34" max="16384" width="9.140625" style="64"/>
  </cols>
  <sheetData>
    <row r="1" spans="1:36" ht="15" thickBot="1">
      <c r="A1" s="203"/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10"/>
      <c r="AA1" s="210"/>
      <c r="AB1" s="201"/>
      <c r="AC1" s="201"/>
      <c r="AD1" s="201"/>
      <c r="AE1" s="201"/>
      <c r="AF1" s="201"/>
      <c r="AG1" s="201"/>
      <c r="AH1" s="201"/>
      <c r="AI1" s="201"/>
      <c r="AJ1" s="201"/>
    </row>
    <row r="2" spans="1:36" ht="14.25">
      <c r="A2" s="203"/>
      <c r="B2" s="335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34" t="s">
        <v>89</v>
      </c>
      <c r="AB2" s="201"/>
      <c r="AC2" s="201"/>
      <c r="AD2" s="201"/>
      <c r="AE2" s="201"/>
      <c r="AF2" s="201"/>
      <c r="AG2" s="201"/>
      <c r="AH2" s="201"/>
      <c r="AI2" s="201"/>
      <c r="AJ2" s="201"/>
    </row>
    <row r="3" spans="1:36" ht="16.5" thickBot="1">
      <c r="A3" s="203"/>
      <c r="B3" s="333"/>
      <c r="C3" s="217"/>
      <c r="D3" s="217"/>
      <c r="E3" s="217"/>
      <c r="F3" s="217"/>
      <c r="G3" s="217"/>
      <c r="H3" s="217"/>
      <c r="I3" s="217"/>
      <c r="J3" s="217"/>
      <c r="K3" s="332" t="s">
        <v>88</v>
      </c>
      <c r="L3" s="331"/>
      <c r="M3" s="331"/>
      <c r="N3" s="331"/>
      <c r="O3" s="331"/>
      <c r="P3" s="331"/>
      <c r="Q3" s="331"/>
      <c r="R3" s="331"/>
      <c r="S3" s="331"/>
      <c r="T3" s="217"/>
      <c r="U3" s="217"/>
      <c r="V3" s="217"/>
      <c r="W3" s="217"/>
      <c r="X3" s="217"/>
      <c r="Y3" s="217"/>
      <c r="Z3" s="217"/>
      <c r="AA3" s="330" t="s">
        <v>87</v>
      </c>
      <c r="AB3" s="201"/>
      <c r="AC3" s="201"/>
      <c r="AD3" s="201"/>
      <c r="AE3" s="201"/>
      <c r="AF3" s="201"/>
      <c r="AG3" s="201"/>
      <c r="AH3" s="201"/>
      <c r="AI3" s="201"/>
      <c r="AJ3" s="201"/>
    </row>
    <row r="4" spans="1:36" ht="16.5" thickBot="1">
      <c r="A4" s="203"/>
      <c r="B4" s="302"/>
      <c r="C4" s="213"/>
      <c r="D4" s="213"/>
      <c r="E4" s="213"/>
      <c r="F4" s="213"/>
      <c r="G4" s="213"/>
      <c r="H4" s="213"/>
      <c r="I4" s="213"/>
      <c r="J4" s="213"/>
      <c r="K4" s="213"/>
      <c r="L4" s="329"/>
      <c r="M4" s="328"/>
      <c r="N4" s="328"/>
      <c r="O4" s="328"/>
      <c r="P4" s="328"/>
      <c r="Q4" s="328"/>
      <c r="R4" s="328"/>
      <c r="S4" s="328"/>
      <c r="T4" s="328"/>
      <c r="U4" s="328"/>
      <c r="V4" s="328"/>
      <c r="W4" s="328"/>
      <c r="X4" s="328"/>
      <c r="Y4" s="328"/>
      <c r="Z4" s="328"/>
      <c r="AA4" s="327"/>
      <c r="AB4" s="201"/>
      <c r="AC4" s="201"/>
      <c r="AD4" s="201"/>
      <c r="AE4" s="201"/>
      <c r="AF4" s="201"/>
      <c r="AG4" s="201"/>
      <c r="AH4" s="201"/>
      <c r="AI4" s="201"/>
      <c r="AJ4" s="201"/>
    </row>
    <row r="5" spans="1:36">
      <c r="A5" s="237"/>
      <c r="B5" s="326" t="s">
        <v>86</v>
      </c>
      <c r="C5" s="225"/>
      <c r="D5" s="225"/>
      <c r="E5" s="225"/>
      <c r="F5" s="225"/>
      <c r="G5" s="320"/>
      <c r="H5" s="325" t="s">
        <v>85</v>
      </c>
      <c r="I5" s="322"/>
      <c r="J5" s="322"/>
      <c r="K5" s="324"/>
      <c r="L5" s="323"/>
      <c r="M5" s="322"/>
      <c r="N5" s="322"/>
      <c r="O5" s="318" t="s">
        <v>84</v>
      </c>
      <c r="P5" s="321"/>
      <c r="Q5" s="321"/>
      <c r="R5" s="321"/>
      <c r="S5" s="320"/>
      <c r="T5" s="319"/>
      <c r="U5" s="318" t="s">
        <v>83</v>
      </c>
      <c r="V5" s="225"/>
      <c r="W5" s="225"/>
      <c r="X5" s="225"/>
      <c r="Y5" s="225"/>
      <c r="Z5" s="317" t="s">
        <v>82</v>
      </c>
      <c r="AA5" s="316"/>
      <c r="AB5" s="232"/>
      <c r="AC5" s="232"/>
      <c r="AD5" s="232"/>
      <c r="AE5" s="232"/>
      <c r="AF5" s="232"/>
      <c r="AG5" s="232"/>
      <c r="AH5" s="232"/>
      <c r="AI5" s="232"/>
      <c r="AJ5" s="232"/>
    </row>
    <row r="6" spans="1:36" ht="15" customHeight="1" thickBot="1">
      <c r="A6" s="203"/>
      <c r="B6" s="460" t="s">
        <v>120</v>
      </c>
      <c r="C6" s="461"/>
      <c r="D6" s="461"/>
      <c r="E6" s="461"/>
      <c r="F6" s="461"/>
      <c r="G6" s="462"/>
      <c r="H6" s="463" t="s">
        <v>81</v>
      </c>
      <c r="I6" s="464"/>
      <c r="J6" s="464"/>
      <c r="K6" s="464"/>
      <c r="L6" s="455"/>
      <c r="M6" s="315"/>
      <c r="N6" s="315"/>
      <c r="O6" s="463" t="s">
        <v>94</v>
      </c>
      <c r="P6" s="464"/>
      <c r="Q6" s="464"/>
      <c r="R6" s="464"/>
      <c r="S6" s="455"/>
      <c r="T6" s="314"/>
      <c r="U6" s="465" t="str">
        <f>'[1]Planilha Básica'!A4</f>
        <v>Obra : RECAPEAMENTO ASFÁLTICO</v>
      </c>
      <c r="V6" s="466"/>
      <c r="W6" s="466"/>
      <c r="X6" s="466"/>
      <c r="Y6" s="466"/>
      <c r="Z6" s="451"/>
      <c r="AA6" s="452"/>
      <c r="AB6" s="201"/>
      <c r="AC6" s="201"/>
      <c r="AD6" s="313" t="s">
        <v>80</v>
      </c>
      <c r="AE6" s="312"/>
      <c r="AF6" s="312"/>
      <c r="AG6" s="312"/>
      <c r="AH6" s="312"/>
      <c r="AI6" s="311"/>
      <c r="AJ6" s="201"/>
    </row>
    <row r="7" spans="1:36" ht="15" thickBot="1">
      <c r="A7" s="203"/>
      <c r="B7" s="402"/>
      <c r="C7" s="402"/>
      <c r="D7" s="402"/>
      <c r="E7" s="402"/>
      <c r="F7" s="402"/>
      <c r="G7" s="402"/>
      <c r="H7" s="402"/>
      <c r="I7" s="402"/>
      <c r="J7" s="402"/>
      <c r="K7" s="403"/>
      <c r="L7" s="403"/>
      <c r="M7" s="403"/>
      <c r="N7" s="403"/>
      <c r="O7" s="403"/>
      <c r="P7" s="403"/>
      <c r="Q7" s="403"/>
      <c r="R7" s="403"/>
      <c r="S7" s="403"/>
      <c r="T7" s="404"/>
      <c r="U7" s="404"/>
      <c r="V7" s="403"/>
      <c r="W7" s="403"/>
      <c r="X7" s="403"/>
      <c r="Y7" s="403"/>
      <c r="Z7" s="403"/>
      <c r="AA7" s="403"/>
      <c r="AB7" s="201"/>
      <c r="AC7" s="201"/>
      <c r="AD7" s="202"/>
      <c r="AE7" s="201"/>
      <c r="AF7" s="201"/>
      <c r="AG7" s="201"/>
      <c r="AH7" s="201"/>
      <c r="AI7" s="202"/>
      <c r="AJ7" s="201"/>
    </row>
    <row r="8" spans="1:36" ht="15" thickBot="1">
      <c r="A8" s="203"/>
      <c r="B8" s="405" t="s">
        <v>79</v>
      </c>
      <c r="C8" s="406"/>
      <c r="D8" s="406"/>
      <c r="E8" s="406"/>
      <c r="F8" s="406"/>
      <c r="G8" s="406"/>
      <c r="H8" s="406"/>
      <c r="I8" s="406"/>
      <c r="J8" s="406"/>
      <c r="K8" s="406"/>
      <c r="L8" s="407"/>
      <c r="M8" s="310"/>
      <c r="N8" s="310"/>
      <c r="O8" s="408" t="s">
        <v>78</v>
      </c>
      <c r="P8" s="406"/>
      <c r="Q8" s="406"/>
      <c r="R8" s="406"/>
      <c r="S8" s="406"/>
      <c r="T8" s="409"/>
      <c r="U8" s="409"/>
      <c r="V8" s="406"/>
      <c r="W8" s="406"/>
      <c r="X8" s="406"/>
      <c r="Y8" s="406"/>
      <c r="Z8" s="410"/>
      <c r="AA8" s="411"/>
      <c r="AB8" s="201"/>
      <c r="AC8" s="201"/>
      <c r="AD8" s="201"/>
      <c r="AE8" s="201"/>
      <c r="AF8" s="201"/>
      <c r="AG8" s="201"/>
      <c r="AH8" s="201"/>
      <c r="AI8" s="201"/>
      <c r="AJ8" s="201"/>
    </row>
    <row r="9" spans="1:36" ht="15.75" thickTop="1" thickBot="1">
      <c r="A9" s="203"/>
      <c r="B9" s="308"/>
      <c r="C9" s="307"/>
      <c r="D9" s="412" t="s">
        <v>77</v>
      </c>
      <c r="E9" s="413"/>
      <c r="F9" s="413"/>
      <c r="G9" s="414"/>
      <c r="H9" s="415"/>
      <c r="I9" s="415"/>
      <c r="J9" s="306" t="s">
        <v>76</v>
      </c>
      <c r="K9" s="305" t="s">
        <v>75</v>
      </c>
      <c r="L9" s="304"/>
      <c r="M9" s="303"/>
      <c r="N9" s="303"/>
      <c r="O9" s="453" t="s">
        <v>121</v>
      </c>
      <c r="P9" s="454"/>
      <c r="Q9" s="454"/>
      <c r="R9" s="454"/>
      <c r="S9" s="454"/>
      <c r="T9" s="454"/>
      <c r="U9" s="454"/>
      <c r="V9" s="454"/>
      <c r="W9" s="454"/>
      <c r="X9" s="454"/>
      <c r="Y9" s="454"/>
      <c r="Z9" s="454"/>
      <c r="AA9" s="455"/>
      <c r="AB9" s="201"/>
      <c r="AC9" s="201"/>
      <c r="AD9" s="201"/>
      <c r="AE9" s="201"/>
      <c r="AF9" s="201"/>
      <c r="AG9" s="201"/>
      <c r="AH9" s="201"/>
      <c r="AI9" s="201"/>
      <c r="AJ9" s="201"/>
    </row>
    <row r="10" spans="1:36" ht="15" thickBot="1">
      <c r="A10" s="203"/>
      <c r="B10" s="302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301"/>
      <c r="N10" s="301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213"/>
      <c r="AA10" s="300"/>
      <c r="AB10" s="201"/>
      <c r="AC10" s="201"/>
      <c r="AD10" s="201"/>
      <c r="AE10" s="201"/>
      <c r="AF10" s="201"/>
      <c r="AG10" s="201"/>
      <c r="AH10" s="201"/>
      <c r="AI10" s="201"/>
      <c r="AJ10" s="201"/>
    </row>
    <row r="11" spans="1:36" ht="15" thickBot="1">
      <c r="A11" s="203"/>
      <c r="B11" s="299"/>
      <c r="C11" s="299"/>
      <c r="D11" s="299"/>
      <c r="E11" s="299"/>
      <c r="F11" s="299"/>
      <c r="G11" s="299"/>
      <c r="H11" s="299"/>
      <c r="I11" s="299"/>
      <c r="J11" s="299"/>
      <c r="K11" s="299"/>
      <c r="L11" s="299"/>
      <c r="M11" s="226" t="s">
        <v>74</v>
      </c>
      <c r="N11" s="299" t="s">
        <v>73</v>
      </c>
      <c r="O11" s="226"/>
      <c r="P11" s="299"/>
      <c r="Q11" s="299"/>
      <c r="R11" s="299"/>
      <c r="S11" s="299"/>
      <c r="T11" s="299"/>
      <c r="U11" s="299"/>
      <c r="V11" s="299"/>
      <c r="W11" s="299"/>
      <c r="X11" s="299"/>
      <c r="Y11" s="299"/>
      <c r="Z11" s="298"/>
      <c r="AA11" s="298"/>
      <c r="AB11" s="201"/>
      <c r="AC11" s="201"/>
      <c r="AD11" s="201"/>
      <c r="AE11" s="201"/>
      <c r="AF11" s="201"/>
      <c r="AG11" s="201"/>
      <c r="AH11" s="201"/>
      <c r="AI11" s="201"/>
      <c r="AJ11" s="201"/>
    </row>
    <row r="12" spans="1:36" ht="15" thickBot="1">
      <c r="A12" s="203"/>
      <c r="B12" s="283"/>
      <c r="C12" s="297"/>
      <c r="D12" s="283"/>
      <c r="E12" s="283"/>
      <c r="F12" s="283"/>
      <c r="G12" s="283"/>
      <c r="H12" s="283"/>
      <c r="I12" s="283"/>
      <c r="J12" s="283"/>
      <c r="K12" s="283"/>
      <c r="L12" s="283"/>
      <c r="M12" s="296" t="s">
        <v>72</v>
      </c>
      <c r="N12" s="283"/>
      <c r="O12" s="456"/>
      <c r="P12" s="456"/>
      <c r="Q12" s="456"/>
      <c r="R12" s="456"/>
      <c r="S12" s="456"/>
      <c r="T12" s="456"/>
      <c r="U12" s="456"/>
      <c r="V12" s="456"/>
      <c r="W12" s="456"/>
      <c r="X12" s="283"/>
      <c r="Y12" s="295"/>
      <c r="Z12" s="282"/>
      <c r="AA12" s="282"/>
      <c r="AB12" s="201"/>
      <c r="AC12" s="201"/>
      <c r="AD12" s="294"/>
      <c r="AE12" s="201"/>
      <c r="AF12" s="294"/>
      <c r="AG12" s="201"/>
      <c r="AH12" s="201"/>
      <c r="AI12" s="201"/>
      <c r="AJ12" s="201"/>
    </row>
    <row r="13" spans="1:36" ht="15" thickBot="1">
      <c r="A13" s="203"/>
      <c r="B13" s="457" t="s">
        <v>71</v>
      </c>
      <c r="C13" s="457"/>
      <c r="D13" s="457"/>
      <c r="E13" s="457"/>
      <c r="F13" s="457"/>
      <c r="G13" s="457"/>
      <c r="H13" s="457"/>
      <c r="I13" s="457"/>
      <c r="J13" s="457"/>
      <c r="K13" s="293"/>
      <c r="L13" s="293"/>
      <c r="M13" s="292"/>
      <c r="N13" s="292"/>
      <c r="O13" s="458" t="str">
        <f>IF(C9&lt;&gt;0,"Financiamento","Repasse")</f>
        <v>Repasse</v>
      </c>
      <c r="P13" s="458"/>
      <c r="Q13" s="458"/>
      <c r="R13" s="458"/>
      <c r="S13" s="459" t="s">
        <v>69</v>
      </c>
      <c r="T13" s="459"/>
      <c r="U13" s="459"/>
      <c r="V13" s="459"/>
      <c r="W13" s="459"/>
      <c r="X13" s="459"/>
      <c r="Y13" s="291" t="s">
        <v>11</v>
      </c>
      <c r="Z13" s="282" t="s">
        <v>70</v>
      </c>
      <c r="AA13" s="282" t="s">
        <v>69</v>
      </c>
      <c r="AB13" s="201"/>
      <c r="AC13" s="201"/>
      <c r="AD13" s="290"/>
      <c r="AE13" s="201"/>
      <c r="AF13" s="290"/>
      <c r="AG13" s="201"/>
      <c r="AH13" s="201"/>
      <c r="AI13" s="201"/>
      <c r="AJ13" s="201"/>
    </row>
    <row r="14" spans="1:36" ht="30" customHeight="1" thickBot="1">
      <c r="A14" s="203"/>
      <c r="B14" s="289" t="s">
        <v>1</v>
      </c>
      <c r="C14" s="456" t="s">
        <v>68</v>
      </c>
      <c r="D14" s="456"/>
      <c r="E14" s="456"/>
      <c r="F14" s="456"/>
      <c r="G14" s="456"/>
      <c r="H14" s="456"/>
      <c r="I14" s="456"/>
      <c r="J14" s="456"/>
      <c r="K14" s="283"/>
      <c r="L14" s="288" t="s">
        <v>67</v>
      </c>
      <c r="M14" s="287" t="s">
        <v>66</v>
      </c>
      <c r="N14" s="287" t="s">
        <v>65</v>
      </c>
      <c r="O14" s="286" t="s">
        <v>64</v>
      </c>
      <c r="P14" s="286" t="s">
        <v>63</v>
      </c>
      <c r="Q14" s="286" t="s">
        <v>62</v>
      </c>
      <c r="R14" s="286" t="s">
        <v>61</v>
      </c>
      <c r="S14" s="285" t="s">
        <v>60</v>
      </c>
      <c r="T14" s="284" t="s">
        <v>59</v>
      </c>
      <c r="U14" s="284" t="s">
        <v>57</v>
      </c>
      <c r="V14" s="285" t="s">
        <v>58</v>
      </c>
      <c r="W14" s="284" t="s">
        <v>57</v>
      </c>
      <c r="X14" s="284" t="s">
        <v>56</v>
      </c>
      <c r="Y14" s="283" t="s">
        <v>55</v>
      </c>
      <c r="Z14" s="282" t="s">
        <v>54</v>
      </c>
      <c r="AA14" s="282" t="s">
        <v>53</v>
      </c>
      <c r="AB14" s="201"/>
      <c r="AC14" s="201"/>
      <c r="AD14" s="281" t="s">
        <v>52</v>
      </c>
      <c r="AE14" s="281" t="s">
        <v>51</v>
      </c>
      <c r="AF14" s="281" t="s">
        <v>50</v>
      </c>
      <c r="AG14" s="201"/>
      <c r="AH14" s="201"/>
      <c r="AI14" s="201"/>
      <c r="AJ14" s="201"/>
    </row>
    <row r="15" spans="1:36" ht="17.25" thickBot="1">
      <c r="A15" s="237"/>
      <c r="B15" s="271">
        <f>Cronograma!A13</f>
        <v>1</v>
      </c>
      <c r="C15" s="270" t="str">
        <f>Cronograma!B13</f>
        <v>SERVIÇOS PRELIMINARES</v>
      </c>
      <c r="D15" s="267"/>
      <c r="E15" s="267"/>
      <c r="F15" s="267"/>
      <c r="G15" s="267"/>
      <c r="H15" s="267"/>
      <c r="I15" s="267"/>
      <c r="J15" s="267"/>
      <c r="K15" s="267"/>
      <c r="L15" s="258"/>
      <c r="M15" s="266"/>
      <c r="N15" s="266"/>
      <c r="O15" s="262">
        <f>Y15*R15</f>
        <v>4703.2004491019343</v>
      </c>
      <c r="P15" s="265"/>
      <c r="Q15" s="265"/>
      <c r="R15" s="261">
        <f>100%-U15</f>
        <v>0.94214375124737759</v>
      </c>
      <c r="S15" s="262">
        <f>U15*Y15</f>
        <v>288.81955089806598</v>
      </c>
      <c r="T15" s="264"/>
      <c r="U15" s="263">
        <f>AF19</f>
        <v>5.7856248752622373E-2</v>
      </c>
      <c r="V15" s="262"/>
      <c r="W15" s="261"/>
      <c r="X15" s="260">
        <f>U15+R15</f>
        <v>1</v>
      </c>
      <c r="Y15" s="259">
        <f>Cronograma!C13</f>
        <v>4992.0200000000004</v>
      </c>
      <c r="Z15" s="269"/>
      <c r="AA15" s="257" t="s">
        <v>48</v>
      </c>
      <c r="AB15" s="268"/>
      <c r="AC15" s="280"/>
      <c r="AD15" s="275">
        <f>'Planilha Básica'!I26-QCI!AE15</f>
        <v>15097.440000000002</v>
      </c>
      <c r="AE15" s="390">
        <v>245850</v>
      </c>
      <c r="AF15" s="275">
        <f>AD15*AG15</f>
        <v>15097.440000000002</v>
      </c>
      <c r="AG15" s="278">
        <f>AE15/AE17</f>
        <v>1</v>
      </c>
      <c r="AH15" s="232"/>
      <c r="AI15" s="232"/>
      <c r="AJ15" s="232"/>
    </row>
    <row r="16" spans="1:36" ht="17.25" thickBot="1">
      <c r="A16" s="237"/>
      <c r="B16" s="273"/>
      <c r="C16" s="272"/>
      <c r="D16" s="267"/>
      <c r="E16" s="267"/>
      <c r="F16" s="267"/>
      <c r="G16" s="267"/>
      <c r="H16" s="267"/>
      <c r="I16" s="267"/>
      <c r="J16" s="267"/>
      <c r="K16" s="267"/>
      <c r="L16" s="258"/>
      <c r="M16" s="266"/>
      <c r="N16" s="266"/>
      <c r="O16" s="262"/>
      <c r="P16" s="265"/>
      <c r="Q16" s="265"/>
      <c r="R16" s="261"/>
      <c r="S16" s="262"/>
      <c r="T16" s="264"/>
      <c r="U16" s="263"/>
      <c r="V16" s="262"/>
      <c r="W16" s="261"/>
      <c r="X16" s="260"/>
      <c r="Y16" s="259"/>
      <c r="Z16" s="269"/>
      <c r="AA16" s="257"/>
      <c r="AB16" s="268"/>
      <c r="AC16" s="279" t="s">
        <v>49</v>
      </c>
      <c r="AD16" s="275"/>
      <c r="AE16" s="275"/>
      <c r="AF16" s="275"/>
      <c r="AG16" s="278">
        <f>AE16/AE17</f>
        <v>0</v>
      </c>
      <c r="AH16" s="232"/>
      <c r="AI16" s="232"/>
      <c r="AJ16" s="232"/>
    </row>
    <row r="17" spans="1:36" ht="21" customHeight="1" thickBot="1">
      <c r="A17" s="237"/>
      <c r="B17" s="271">
        <f>Cronograma!A15</f>
        <v>2</v>
      </c>
      <c r="C17" s="270" t="str">
        <f>Cronograma!B15</f>
        <v>PAVIMENTAÇÃO ASFÁLTICA - RECAPEAMENTO</v>
      </c>
      <c r="D17" s="267"/>
      <c r="E17" s="267"/>
      <c r="F17" s="267"/>
      <c r="G17" s="267"/>
      <c r="H17" s="267"/>
      <c r="I17" s="267"/>
      <c r="J17" s="267"/>
      <c r="K17" s="267"/>
      <c r="L17" s="258"/>
      <c r="M17" s="266"/>
      <c r="N17" s="266"/>
      <c r="O17" s="262">
        <f>Y17*R17</f>
        <v>232325.18727909343</v>
      </c>
      <c r="P17" s="265"/>
      <c r="Q17" s="265"/>
      <c r="R17" s="261">
        <f>R15</f>
        <v>0.94214375124737759</v>
      </c>
      <c r="S17" s="262">
        <f>U17*Y17</f>
        <v>14266.892720906555</v>
      </c>
      <c r="T17" s="264"/>
      <c r="U17" s="263">
        <f>U15</f>
        <v>5.7856248752622373E-2</v>
      </c>
      <c r="V17" s="262"/>
      <c r="W17" s="261"/>
      <c r="X17" s="260">
        <f>U17+R17</f>
        <v>1</v>
      </c>
      <c r="Y17" s="259">
        <f>Cronograma!C15</f>
        <v>246592.08</v>
      </c>
      <c r="Z17" s="269"/>
      <c r="AA17" s="257" t="s">
        <v>48</v>
      </c>
      <c r="AB17" s="268"/>
      <c r="AC17" s="232"/>
      <c r="AD17" s="232"/>
      <c r="AE17" s="276">
        <f>SUM(AE15:AE16)</f>
        <v>245850</v>
      </c>
      <c r="AF17" s="276">
        <f>SUM(AF15:AF16)</f>
        <v>15097.440000000002</v>
      </c>
      <c r="AG17" s="232"/>
      <c r="AH17" s="232"/>
      <c r="AI17" s="232"/>
      <c r="AJ17" s="232"/>
    </row>
    <row r="18" spans="1:36" ht="13.5" thickBot="1">
      <c r="A18" s="237"/>
      <c r="B18" s="273"/>
      <c r="C18" s="272"/>
      <c r="D18" s="267"/>
      <c r="E18" s="267"/>
      <c r="F18" s="267"/>
      <c r="G18" s="267"/>
      <c r="H18" s="267"/>
      <c r="I18" s="267"/>
      <c r="J18" s="267"/>
      <c r="K18" s="267"/>
      <c r="L18" s="258"/>
      <c r="M18" s="266"/>
      <c r="N18" s="266"/>
      <c r="O18" s="262"/>
      <c r="P18" s="265"/>
      <c r="Q18" s="265"/>
      <c r="R18" s="261"/>
      <c r="S18" s="262"/>
      <c r="T18" s="264"/>
      <c r="U18" s="263"/>
      <c r="V18" s="262"/>
      <c r="W18" s="261"/>
      <c r="X18" s="260"/>
      <c r="Y18" s="259"/>
      <c r="Z18" s="269"/>
      <c r="AA18" s="257"/>
      <c r="AB18" s="268"/>
      <c r="AC18" s="277"/>
      <c r="AD18" s="232"/>
      <c r="AE18" s="276">
        <f>AE17+AF17</f>
        <v>260947.44</v>
      </c>
      <c r="AF18" s="232"/>
      <c r="AG18" s="232"/>
      <c r="AH18" s="232"/>
      <c r="AI18" s="232"/>
      <c r="AJ18" s="232"/>
    </row>
    <row r="19" spans="1:36" ht="17.25" thickBot="1">
      <c r="A19" s="237"/>
      <c r="B19" s="271">
        <f>Cronograma!A17</f>
        <v>3</v>
      </c>
      <c r="C19" s="270" t="str">
        <f>Cronograma!B17</f>
        <v>SINALIZAÇÃO HORIZONTAL</v>
      </c>
      <c r="D19" s="267"/>
      <c r="E19" s="267"/>
      <c r="F19" s="267"/>
      <c r="G19" s="267"/>
      <c r="H19" s="267"/>
      <c r="I19" s="267"/>
      <c r="J19" s="267"/>
      <c r="K19" s="267"/>
      <c r="L19" s="258"/>
      <c r="M19" s="266"/>
      <c r="N19" s="266"/>
      <c r="O19" s="262">
        <f>Y19*R19</f>
        <v>8821.6122718046208</v>
      </c>
      <c r="P19" s="265"/>
      <c r="Q19" s="265"/>
      <c r="R19" s="261">
        <f>R17</f>
        <v>0.94214375124737759</v>
      </c>
      <c r="S19" s="262">
        <f>U19*Y19</f>
        <v>541.7277281953792</v>
      </c>
      <c r="T19" s="264"/>
      <c r="U19" s="263">
        <f>U17</f>
        <v>5.7856248752622373E-2</v>
      </c>
      <c r="V19" s="262"/>
      <c r="W19" s="261"/>
      <c r="X19" s="260">
        <f>U19+R19</f>
        <v>1</v>
      </c>
      <c r="Y19" s="259">
        <f>Cronograma!C17</f>
        <v>9363.34</v>
      </c>
      <c r="Z19" s="269"/>
      <c r="AA19" s="257" t="s">
        <v>48</v>
      </c>
      <c r="AB19" s="268"/>
      <c r="AC19" s="232"/>
      <c r="AD19" s="275"/>
      <c r="AE19" s="274">
        <f>AE17/AE18</f>
        <v>0.94214375124737759</v>
      </c>
      <c r="AF19" s="274">
        <f>AF17/AE18</f>
        <v>5.7856248752622373E-2</v>
      </c>
      <c r="AG19" s="232"/>
      <c r="AH19" s="232"/>
      <c r="AI19" s="232"/>
      <c r="AJ19" s="232"/>
    </row>
    <row r="20" spans="1:36" ht="17.25" thickBot="1">
      <c r="A20" s="237"/>
      <c r="B20" s="273"/>
      <c r="C20" s="272"/>
      <c r="D20" s="267"/>
      <c r="E20" s="267"/>
      <c r="F20" s="267"/>
      <c r="G20" s="267"/>
      <c r="H20" s="267"/>
      <c r="I20" s="267"/>
      <c r="J20" s="267"/>
      <c r="K20" s="267"/>
      <c r="L20" s="258"/>
      <c r="M20" s="266"/>
      <c r="N20" s="266"/>
      <c r="O20" s="262"/>
      <c r="P20" s="265"/>
      <c r="Q20" s="265"/>
      <c r="R20" s="261"/>
      <c r="S20" s="262"/>
      <c r="T20" s="264"/>
      <c r="U20" s="263"/>
      <c r="V20" s="262"/>
      <c r="W20" s="261"/>
      <c r="X20" s="260"/>
      <c r="Y20" s="259"/>
      <c r="Z20" s="269"/>
      <c r="AA20" s="257"/>
      <c r="AB20" s="268" t="str">
        <f>IF("#ref!"=1,"ERRO - VALOR SUPERA LIMITE",IF("#ref!"=1,"ERRO - VALOR INFERIOR AO ESTABELECIDO",""))</f>
        <v/>
      </c>
      <c r="AC20" s="232"/>
      <c r="AD20" s="275"/>
      <c r="AE20" s="274"/>
      <c r="AF20" s="274"/>
      <c r="AG20" s="232"/>
      <c r="AH20" s="232"/>
      <c r="AI20" s="232"/>
      <c r="AJ20" s="232"/>
    </row>
    <row r="21" spans="1:36" ht="17.25" thickBot="1">
      <c r="A21" s="237"/>
      <c r="B21" s="256"/>
      <c r="C21" s="255"/>
      <c r="D21" s="254"/>
      <c r="E21" s="253"/>
      <c r="F21" s="253"/>
      <c r="G21" s="469"/>
      <c r="H21" s="469"/>
      <c r="I21" s="469"/>
      <c r="J21" s="469"/>
      <c r="K21" s="469"/>
      <c r="L21" s="252"/>
      <c r="M21" s="251"/>
      <c r="N21" s="251"/>
      <c r="O21" s="249">
        <f>SUM(O15:O20)</f>
        <v>245850</v>
      </c>
      <c r="P21" s="250">
        <f>SUM(P15:P20)</f>
        <v>0</v>
      </c>
      <c r="Q21" s="250">
        <f>SUM(Q15:Q20)</f>
        <v>0</v>
      </c>
      <c r="R21" s="247">
        <f>ROUND(O21/$Y21,4)</f>
        <v>0.94210000000000005</v>
      </c>
      <c r="S21" s="249">
        <f>SUM(S15:S20)</f>
        <v>15097.44</v>
      </c>
      <c r="T21" s="248">
        <f>SUM(T15:T20)</f>
        <v>0</v>
      </c>
      <c r="U21" s="247">
        <f>S21/Y21</f>
        <v>5.7856248752622373E-2</v>
      </c>
      <c r="V21" s="248"/>
      <c r="W21" s="247"/>
      <c r="X21" s="247">
        <f>U21+R21</f>
        <v>0.99995624875262246</v>
      </c>
      <c r="Y21" s="246">
        <f>SUM(Y15:Y20)</f>
        <v>260947.43999999997</v>
      </c>
      <c r="Z21" s="245"/>
      <c r="AA21" s="239"/>
      <c r="AB21" s="244">
        <f>O21+S21+V21</f>
        <v>260947.44</v>
      </c>
      <c r="AC21" s="232"/>
      <c r="AD21" s="215"/>
      <c r="AE21" s="214"/>
      <c r="AF21" s="214"/>
      <c r="AG21" s="232"/>
      <c r="AH21" s="232"/>
      <c r="AI21" s="232"/>
      <c r="AJ21" s="232"/>
    </row>
    <row r="22" spans="1:36" ht="15.75" thickBot="1">
      <c r="A22" s="237"/>
      <c r="B22" s="241"/>
      <c r="C22" s="241"/>
      <c r="D22" s="241"/>
      <c r="E22" s="241"/>
      <c r="F22" s="241"/>
      <c r="G22" s="471"/>
      <c r="H22" s="471"/>
      <c r="I22" s="471"/>
      <c r="J22" s="471"/>
      <c r="K22" s="471"/>
      <c r="L22" s="243"/>
      <c r="M22" s="243"/>
      <c r="N22" s="243"/>
      <c r="O22" s="242"/>
      <c r="P22" s="241"/>
      <c r="Q22" s="241"/>
      <c r="R22" s="241"/>
      <c r="S22" s="234"/>
      <c r="T22" s="241"/>
      <c r="U22" s="241"/>
      <c r="V22" s="242"/>
      <c r="W22" s="242"/>
      <c r="X22" s="242"/>
      <c r="Y22" s="234" t="str">
        <f>IF(SUM(Y15:Y20)=0,"",IF(SUM(Y15:Y20)&lt;&gt;AB21,"ERRO",""))</f>
        <v/>
      </c>
      <c r="Z22" s="240"/>
      <c r="AA22" s="239"/>
      <c r="AB22" s="232"/>
      <c r="AC22" s="232"/>
      <c r="AD22" s="232"/>
      <c r="AE22" s="238"/>
      <c r="AF22" s="238"/>
      <c r="AG22" s="232"/>
      <c r="AH22" s="232"/>
      <c r="AI22" s="232"/>
      <c r="AJ22" s="232"/>
    </row>
    <row r="23" spans="1:36" ht="13.5" thickTop="1">
      <c r="A23" s="237"/>
      <c r="B23" s="225"/>
      <c r="C23" s="225"/>
      <c r="D23" s="225"/>
      <c r="E23" s="225"/>
      <c r="F23" s="225"/>
      <c r="G23" s="236"/>
      <c r="H23" s="236"/>
      <c r="I23" s="236"/>
      <c r="J23" s="236"/>
      <c r="K23" s="236"/>
      <c r="L23" s="236"/>
      <c r="M23" s="236"/>
      <c r="N23" s="236"/>
      <c r="O23" s="235"/>
      <c r="P23" s="225"/>
      <c r="Q23" s="225"/>
      <c r="R23" s="225"/>
      <c r="S23" s="234"/>
      <c r="T23" s="225"/>
      <c r="U23" s="236"/>
      <c r="V23" s="358"/>
      <c r="W23" s="359"/>
      <c r="X23" s="359"/>
      <c r="Y23" s="233" t="s">
        <v>47</v>
      </c>
      <c r="Z23" s="230"/>
      <c r="AA23" s="229"/>
      <c r="AB23" s="228"/>
      <c r="AC23" s="228"/>
      <c r="AD23" s="232"/>
      <c r="AE23" s="232"/>
      <c r="AF23" s="232"/>
      <c r="AG23" s="228"/>
      <c r="AH23" s="228"/>
      <c r="AI23" s="228"/>
      <c r="AJ23" s="228"/>
    </row>
    <row r="24" spans="1:36">
      <c r="A24" s="225"/>
      <c r="B24" s="225"/>
      <c r="C24" s="225"/>
      <c r="D24" s="225"/>
      <c r="E24" s="226"/>
      <c r="F24" s="225"/>
      <c r="G24" s="225"/>
      <c r="H24" s="226"/>
      <c r="I24" s="226"/>
      <c r="J24" s="226"/>
      <c r="K24" s="225"/>
      <c r="L24" s="225"/>
      <c r="M24" s="225"/>
      <c r="N24" s="225"/>
      <c r="O24" s="231" t="str">
        <f>IF(P21&lt;&gt;0,"ERRO - ITEM NÃO ACEITA UTILIZAÇÃO DE REPASSE - SOMENTE CONTRAPARTIDA","")</f>
        <v/>
      </c>
      <c r="P24" s="231"/>
      <c r="Q24" s="225"/>
      <c r="R24" s="225"/>
      <c r="S24" s="225"/>
      <c r="T24" s="225"/>
      <c r="U24" s="236"/>
      <c r="V24" s="360"/>
      <c r="W24" s="230"/>
      <c r="X24" s="230"/>
      <c r="Y24" s="230" t="s">
        <v>46</v>
      </c>
      <c r="Z24" s="230"/>
      <c r="AA24" s="229"/>
      <c r="AB24" s="223"/>
      <c r="AC24" s="223"/>
      <c r="AD24" s="228"/>
      <c r="AE24" s="228"/>
      <c r="AF24" s="228"/>
      <c r="AG24" s="223"/>
      <c r="AH24" s="223"/>
      <c r="AI24" s="223"/>
      <c r="AJ24" s="223"/>
    </row>
    <row r="25" spans="1:36" ht="17.25" thickBot="1">
      <c r="A25" s="225"/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6"/>
      <c r="M25" s="226"/>
      <c r="N25" s="226"/>
      <c r="O25" s="226"/>
      <c r="P25" s="226"/>
      <c r="Q25" s="226"/>
      <c r="R25" s="226"/>
      <c r="S25" s="225"/>
      <c r="T25" s="225"/>
      <c r="U25" s="225"/>
      <c r="V25" s="361"/>
      <c r="W25" s="224"/>
      <c r="X25" s="224"/>
      <c r="Y25" s="224"/>
      <c r="Z25" s="224" t="s">
        <v>45</v>
      </c>
      <c r="AA25" s="362"/>
      <c r="AB25" s="223"/>
      <c r="AC25" s="223"/>
      <c r="AD25" s="215"/>
      <c r="AE25" s="215"/>
      <c r="AF25" s="215"/>
      <c r="AG25" s="223"/>
      <c r="AH25" s="223"/>
      <c r="AI25" s="223"/>
      <c r="AJ25" s="223"/>
    </row>
    <row r="26" spans="1:36" ht="16.5">
      <c r="A26" s="217"/>
      <c r="B26" s="222" t="s">
        <v>107</v>
      </c>
      <c r="C26" s="217"/>
      <c r="D26" s="221" t="s">
        <v>44</v>
      </c>
      <c r="E26" s="221"/>
      <c r="F26" s="221"/>
      <c r="G26" s="221"/>
      <c r="H26" s="221"/>
      <c r="I26" s="221"/>
      <c r="J26" s="221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7"/>
      <c r="X26" s="217"/>
      <c r="Y26" s="217"/>
      <c r="Z26" s="217"/>
      <c r="AA26" s="216"/>
      <c r="AB26" s="219"/>
      <c r="AC26" s="219"/>
      <c r="AD26" s="215"/>
      <c r="AE26" s="220"/>
      <c r="AF26" s="220"/>
      <c r="AG26" s="219"/>
      <c r="AH26" s="219"/>
      <c r="AI26" s="219"/>
      <c r="AJ26" s="219"/>
    </row>
    <row r="27" spans="1:36" ht="16.5">
      <c r="A27" s="203"/>
      <c r="B27" s="203"/>
      <c r="C27" s="218"/>
      <c r="D27" s="218"/>
      <c r="E27" s="470" t="s">
        <v>20</v>
      </c>
      <c r="F27" s="470"/>
      <c r="G27" s="470"/>
      <c r="H27" s="470"/>
      <c r="I27" s="470"/>
      <c r="J27" s="470"/>
      <c r="K27" s="470"/>
      <c r="L27" s="470"/>
      <c r="M27" s="216"/>
      <c r="N27" s="216"/>
      <c r="O27" s="217"/>
      <c r="P27" s="217"/>
      <c r="Q27" s="217"/>
      <c r="R27" s="217"/>
      <c r="S27" s="217"/>
      <c r="T27" s="203"/>
      <c r="U27" s="203"/>
      <c r="V27" s="203"/>
      <c r="W27" s="217"/>
      <c r="X27" s="217"/>
      <c r="Y27" s="217"/>
      <c r="Z27" s="216"/>
      <c r="AA27" s="210"/>
      <c r="AB27" s="201"/>
      <c r="AC27" s="201"/>
      <c r="AD27" s="215"/>
      <c r="AE27" s="214"/>
      <c r="AF27" s="214"/>
      <c r="AG27" s="201"/>
      <c r="AH27" s="201"/>
      <c r="AI27" s="201"/>
      <c r="AJ27" s="201"/>
    </row>
    <row r="28" spans="1:36" ht="15" thickBot="1">
      <c r="A28" s="203"/>
      <c r="B28" s="213"/>
      <c r="C28" s="212"/>
      <c r="D28" s="212"/>
      <c r="E28" s="211"/>
      <c r="F28" s="468" t="s">
        <v>43</v>
      </c>
      <c r="G28" s="468"/>
      <c r="H28" s="468"/>
      <c r="I28" s="468"/>
      <c r="J28" s="468"/>
      <c r="K28" s="468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9"/>
      <c r="X28" s="209"/>
      <c r="Y28" s="203"/>
      <c r="Z28" s="210"/>
      <c r="AA28" s="210"/>
      <c r="AB28" s="201"/>
      <c r="AC28" s="201"/>
      <c r="AD28" s="201"/>
      <c r="AE28" s="201"/>
      <c r="AF28" s="201"/>
      <c r="AG28" s="201"/>
      <c r="AH28" s="201"/>
      <c r="AI28" s="201"/>
      <c r="AJ28" s="201"/>
    </row>
    <row r="29" spans="1:36" ht="14.25">
      <c r="A29" s="203"/>
      <c r="B29" s="467" t="str">
        <f>'Planilha Básica'!A3</f>
        <v>Proprietário: PREFEITURA MUNICIPAL DE CORDEIRÓPOLIS</v>
      </c>
      <c r="C29" s="467"/>
      <c r="D29" s="467"/>
      <c r="E29" s="467"/>
      <c r="F29" s="467"/>
      <c r="G29" s="467"/>
      <c r="H29" s="467"/>
      <c r="I29" s="467"/>
      <c r="J29" s="467"/>
      <c r="K29" s="467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9"/>
      <c r="W29" s="209"/>
      <c r="X29" s="209"/>
      <c r="Y29" s="203"/>
      <c r="Z29" s="203"/>
      <c r="AA29" s="203"/>
      <c r="AB29" s="201"/>
      <c r="AC29" s="201"/>
      <c r="AD29" s="201"/>
      <c r="AE29" s="201"/>
      <c r="AF29" s="201"/>
      <c r="AG29" s="201"/>
      <c r="AH29" s="201"/>
      <c r="AI29" s="201"/>
      <c r="AJ29" s="201"/>
    </row>
    <row r="30" spans="1:36" ht="14.25">
      <c r="A30" s="203"/>
      <c r="B30" s="208"/>
      <c r="C30" s="207"/>
      <c r="D30" s="205"/>
      <c r="E30" s="205"/>
      <c r="F30" s="205"/>
      <c r="G30" s="206"/>
      <c r="H30" s="206"/>
      <c r="I30" s="205"/>
      <c r="J30" s="205"/>
      <c r="K30" s="205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1"/>
      <c r="AC30" s="201"/>
      <c r="AD30" s="201"/>
      <c r="AE30" s="201"/>
      <c r="AF30" s="201"/>
      <c r="AG30" s="201"/>
      <c r="AH30" s="201"/>
      <c r="AI30" s="201"/>
      <c r="AJ30" s="201"/>
    </row>
    <row r="31" spans="1:36" ht="14.25">
      <c r="A31" s="203"/>
      <c r="B31" s="204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1"/>
      <c r="AC31" s="201"/>
      <c r="AD31" s="201"/>
      <c r="AE31" s="201"/>
      <c r="AF31" s="201"/>
      <c r="AG31" s="201"/>
      <c r="AH31" s="201"/>
      <c r="AI31" s="201"/>
      <c r="AJ31" s="201"/>
    </row>
    <row r="32" spans="1:36" ht="14.25">
      <c r="A32" s="201"/>
      <c r="B32" s="201"/>
      <c r="C32" s="201"/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201"/>
      <c r="Z32" s="202"/>
      <c r="AA32" s="202"/>
      <c r="AB32" s="201"/>
      <c r="AC32" s="201"/>
      <c r="AD32" s="201"/>
      <c r="AE32" s="201"/>
      <c r="AF32" s="201"/>
      <c r="AG32" s="201"/>
      <c r="AH32" s="201"/>
      <c r="AI32" s="201"/>
      <c r="AJ32" s="201"/>
    </row>
    <row r="33" spans="1:36" ht="14.25">
      <c r="A33" s="201"/>
      <c r="B33" s="201"/>
      <c r="C33" s="201"/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202"/>
      <c r="AA33" s="202"/>
      <c r="AB33" s="201"/>
      <c r="AC33" s="201"/>
      <c r="AD33" s="201"/>
      <c r="AE33" s="201"/>
      <c r="AF33" s="201"/>
      <c r="AG33" s="201"/>
      <c r="AH33" s="201"/>
      <c r="AI33" s="201"/>
      <c r="AJ33" s="201"/>
    </row>
    <row r="34" spans="1:36" ht="14.25">
      <c r="A34" s="201"/>
      <c r="B34" s="201"/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01"/>
      <c r="Z34" s="202"/>
      <c r="AA34" s="202"/>
      <c r="AB34" s="201"/>
      <c r="AC34" s="201"/>
      <c r="AD34" s="201"/>
      <c r="AE34" s="201"/>
      <c r="AF34" s="201"/>
      <c r="AG34" s="201"/>
      <c r="AH34" s="201"/>
      <c r="AI34" s="201"/>
      <c r="AJ34" s="201"/>
    </row>
    <row r="35" spans="1:36" ht="14.25">
      <c r="A35" s="201"/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01"/>
      <c r="Z35" s="202"/>
      <c r="AA35" s="202"/>
      <c r="AB35" s="201"/>
      <c r="AC35" s="201"/>
      <c r="AD35" s="201"/>
      <c r="AE35" s="201"/>
      <c r="AF35" s="201"/>
      <c r="AG35" s="201"/>
      <c r="AH35" s="201"/>
      <c r="AI35" s="201"/>
      <c r="AJ35" s="201"/>
    </row>
    <row r="36" spans="1:36" ht="14.25">
      <c r="A36" s="201"/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2"/>
      <c r="AA36" s="202"/>
      <c r="AB36" s="201"/>
      <c r="AC36" s="201"/>
      <c r="AD36" s="201"/>
      <c r="AE36" s="201"/>
      <c r="AF36" s="201"/>
      <c r="AG36" s="201"/>
      <c r="AH36" s="201"/>
      <c r="AI36" s="201"/>
      <c r="AJ36" s="201"/>
    </row>
    <row r="37" spans="1:36" ht="14.25">
      <c r="A37" s="201"/>
      <c r="B37" s="201"/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2"/>
      <c r="AA37" s="202"/>
      <c r="AB37" s="201"/>
      <c r="AC37" s="201"/>
      <c r="AD37" s="201"/>
      <c r="AE37" s="201"/>
      <c r="AF37" s="201"/>
      <c r="AG37" s="201"/>
      <c r="AH37" s="201"/>
      <c r="AI37" s="201"/>
      <c r="AJ37" s="201"/>
    </row>
    <row r="38" spans="1:36" ht="14.25">
      <c r="A38" s="201"/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/>
      <c r="Z38" s="202"/>
      <c r="AA38" s="202"/>
      <c r="AB38" s="201"/>
      <c r="AC38" s="201"/>
      <c r="AD38" s="201"/>
      <c r="AE38" s="201"/>
      <c r="AF38" s="201"/>
      <c r="AG38" s="201"/>
      <c r="AH38" s="201"/>
      <c r="AI38" s="201"/>
      <c r="AJ38" s="201"/>
    </row>
    <row r="39" spans="1:36" ht="14.25">
      <c r="A39" s="201"/>
      <c r="B39" s="201"/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201"/>
      <c r="Z39" s="202"/>
      <c r="AA39" s="202"/>
      <c r="AB39" s="201"/>
      <c r="AC39" s="201"/>
      <c r="AD39" s="201"/>
      <c r="AE39" s="201"/>
      <c r="AF39" s="201"/>
      <c r="AG39" s="201"/>
      <c r="AH39" s="201"/>
      <c r="AI39" s="201"/>
      <c r="AJ39" s="201"/>
    </row>
    <row r="40" spans="1:36" ht="14.25">
      <c r="A40" s="201"/>
      <c r="B40" s="201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1"/>
      <c r="Z40" s="202"/>
      <c r="AA40" s="202"/>
      <c r="AB40" s="201"/>
      <c r="AC40" s="201"/>
      <c r="AD40" s="201"/>
      <c r="AE40" s="201"/>
      <c r="AF40" s="201"/>
      <c r="AG40" s="201"/>
      <c r="AH40" s="201"/>
      <c r="AI40" s="201"/>
      <c r="AJ40" s="201"/>
    </row>
    <row r="41" spans="1:36" ht="14.25">
      <c r="A41" s="201"/>
      <c r="B41" s="201"/>
      <c r="C41" s="201"/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  <c r="Z41" s="202"/>
      <c r="AA41" s="202"/>
      <c r="AB41" s="201"/>
      <c r="AC41" s="201"/>
      <c r="AD41" s="201"/>
      <c r="AE41" s="201"/>
      <c r="AF41" s="201"/>
      <c r="AG41" s="201"/>
      <c r="AH41" s="201"/>
      <c r="AI41" s="201"/>
      <c r="AJ41" s="201"/>
    </row>
    <row r="42" spans="1:36" ht="14.25">
      <c r="A42" s="201"/>
      <c r="B42" s="201"/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  <c r="P42" s="201"/>
      <c r="Q42" s="201"/>
      <c r="R42" s="201"/>
      <c r="S42" s="201"/>
      <c r="T42" s="201"/>
      <c r="U42" s="201"/>
      <c r="V42" s="201"/>
      <c r="W42" s="201"/>
      <c r="X42" s="201"/>
      <c r="Y42" s="201"/>
      <c r="Z42" s="202"/>
      <c r="AA42" s="202"/>
      <c r="AB42" s="201"/>
      <c r="AC42" s="201"/>
      <c r="AD42" s="201"/>
      <c r="AE42" s="201"/>
      <c r="AF42" s="201"/>
      <c r="AG42" s="201"/>
      <c r="AH42" s="201"/>
      <c r="AI42" s="201"/>
      <c r="AJ42" s="201"/>
    </row>
    <row r="43" spans="1:36" ht="14.25">
      <c r="A43" s="201"/>
      <c r="B43" s="201"/>
      <c r="C43" s="201"/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1"/>
      <c r="X43" s="201"/>
      <c r="Y43" s="201"/>
      <c r="Z43" s="202"/>
      <c r="AA43" s="202"/>
      <c r="AB43" s="201"/>
      <c r="AC43" s="201"/>
      <c r="AD43" s="201"/>
      <c r="AE43" s="201"/>
      <c r="AF43" s="201"/>
      <c r="AG43" s="201"/>
      <c r="AH43" s="201"/>
      <c r="AI43" s="201"/>
      <c r="AJ43" s="201"/>
    </row>
    <row r="44" spans="1:36" ht="14.25">
      <c r="A44" s="201"/>
      <c r="B44" s="201"/>
      <c r="C44" s="201"/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1"/>
      <c r="Z44" s="202"/>
      <c r="AA44" s="202"/>
      <c r="AB44" s="201"/>
      <c r="AC44" s="201"/>
      <c r="AD44" s="201"/>
      <c r="AE44" s="201"/>
      <c r="AF44" s="201"/>
      <c r="AG44" s="201"/>
      <c r="AH44" s="201"/>
      <c r="AI44" s="201"/>
      <c r="AJ44" s="201"/>
    </row>
    <row r="45" spans="1:36" ht="14.25">
      <c r="A45" s="201"/>
      <c r="B45" s="201"/>
      <c r="C45" s="201"/>
      <c r="D45" s="201"/>
      <c r="E45" s="201"/>
      <c r="F45" s="201"/>
      <c r="G45" s="201"/>
      <c r="H45" s="201"/>
      <c r="I45" s="201"/>
      <c r="J45" s="201"/>
      <c r="K45" s="201"/>
      <c r="L45" s="201"/>
      <c r="M45" s="201"/>
      <c r="N45" s="201"/>
      <c r="O45" s="201"/>
      <c r="P45" s="201"/>
      <c r="Q45" s="201"/>
      <c r="R45" s="201"/>
      <c r="S45" s="201"/>
      <c r="T45" s="201"/>
      <c r="U45" s="201"/>
      <c r="V45" s="201"/>
      <c r="W45" s="201"/>
      <c r="X45" s="201"/>
      <c r="Y45" s="201"/>
      <c r="Z45" s="202"/>
      <c r="AA45" s="202"/>
      <c r="AB45" s="201"/>
      <c r="AC45" s="201"/>
      <c r="AD45" s="201"/>
      <c r="AE45" s="201"/>
      <c r="AF45" s="201"/>
      <c r="AG45" s="201"/>
      <c r="AH45" s="201"/>
      <c r="AI45" s="201"/>
      <c r="AJ45" s="201"/>
    </row>
    <row r="46" spans="1:36" ht="14.25">
      <c r="A46" s="201"/>
      <c r="B46" s="201"/>
      <c r="C46" s="201"/>
      <c r="D46" s="201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  <c r="Q46" s="201"/>
      <c r="R46" s="201"/>
      <c r="S46" s="201"/>
      <c r="T46" s="201"/>
      <c r="U46" s="201"/>
      <c r="V46" s="201"/>
      <c r="W46" s="201"/>
      <c r="X46" s="201"/>
      <c r="Y46" s="201"/>
      <c r="Z46" s="202"/>
      <c r="AA46" s="202"/>
      <c r="AB46" s="201"/>
      <c r="AC46" s="201"/>
      <c r="AD46" s="201"/>
      <c r="AE46" s="201"/>
      <c r="AF46" s="201"/>
      <c r="AG46" s="201"/>
      <c r="AH46" s="201"/>
      <c r="AI46" s="201"/>
      <c r="AJ46" s="201"/>
    </row>
    <row r="47" spans="1:36" ht="14.25">
      <c r="A47" s="201"/>
      <c r="B47" s="201"/>
      <c r="C47" s="201"/>
      <c r="D47" s="201"/>
      <c r="E47" s="201"/>
      <c r="F47" s="201"/>
      <c r="G47" s="201"/>
      <c r="H47" s="201"/>
      <c r="I47" s="201"/>
      <c r="J47" s="201"/>
      <c r="K47" s="201"/>
      <c r="L47" s="201"/>
      <c r="M47" s="201"/>
      <c r="N47" s="201"/>
      <c r="O47" s="201"/>
      <c r="P47" s="201"/>
      <c r="Q47" s="201"/>
      <c r="R47" s="201"/>
      <c r="S47" s="201"/>
      <c r="T47" s="201"/>
      <c r="U47" s="201"/>
      <c r="V47" s="201"/>
      <c r="W47" s="201"/>
      <c r="X47" s="201"/>
      <c r="Y47" s="201"/>
      <c r="Z47" s="202"/>
      <c r="AA47" s="202"/>
      <c r="AB47" s="201"/>
      <c r="AC47" s="201"/>
      <c r="AD47" s="201"/>
      <c r="AE47" s="201"/>
      <c r="AF47" s="201"/>
      <c r="AG47" s="201"/>
      <c r="AH47" s="201"/>
      <c r="AI47" s="201"/>
      <c r="AJ47" s="201"/>
    </row>
    <row r="48" spans="1:36" ht="14.25">
      <c r="A48" s="201"/>
      <c r="B48" s="201"/>
      <c r="C48" s="201"/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  <c r="Z48" s="202"/>
      <c r="AA48" s="202"/>
      <c r="AB48" s="201"/>
      <c r="AC48" s="201"/>
      <c r="AD48" s="201"/>
      <c r="AE48" s="201"/>
      <c r="AF48" s="201"/>
      <c r="AG48" s="201"/>
      <c r="AH48" s="201"/>
      <c r="AI48" s="201"/>
      <c r="AJ48" s="201"/>
    </row>
    <row r="49" spans="1:36" ht="14.25">
      <c r="A49" s="201"/>
      <c r="B49" s="201"/>
      <c r="C49" s="201"/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1"/>
      <c r="Z49" s="202"/>
      <c r="AA49" s="202"/>
      <c r="AB49" s="201"/>
      <c r="AC49" s="201"/>
      <c r="AD49" s="201"/>
      <c r="AE49" s="201"/>
      <c r="AF49" s="201"/>
      <c r="AG49" s="201"/>
      <c r="AH49" s="201"/>
      <c r="AI49" s="201"/>
      <c r="AJ49" s="201"/>
    </row>
    <row r="50" spans="1:36" ht="14.25">
      <c r="A50" s="201"/>
      <c r="B50" s="201"/>
      <c r="C50" s="201"/>
      <c r="D50" s="201"/>
      <c r="E50" s="201"/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  <c r="Z50" s="202"/>
      <c r="AA50" s="202"/>
      <c r="AB50" s="201"/>
      <c r="AC50" s="201"/>
      <c r="AD50" s="201"/>
      <c r="AE50" s="201"/>
      <c r="AF50" s="201"/>
      <c r="AG50" s="201"/>
      <c r="AH50" s="201"/>
      <c r="AI50" s="201"/>
      <c r="AJ50" s="201"/>
    </row>
    <row r="51" spans="1:36" ht="14.25">
      <c r="A51" s="201"/>
      <c r="B51" s="201"/>
      <c r="C51" s="201"/>
      <c r="D51" s="201"/>
      <c r="E51" s="201"/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Y51" s="201"/>
      <c r="Z51" s="202"/>
      <c r="AA51" s="202"/>
      <c r="AB51" s="201"/>
      <c r="AC51" s="201"/>
      <c r="AD51" s="201"/>
      <c r="AE51" s="201"/>
      <c r="AF51" s="201"/>
      <c r="AG51" s="201"/>
      <c r="AH51" s="201"/>
      <c r="AI51" s="201"/>
      <c r="AJ51" s="201"/>
    </row>
    <row r="52" spans="1:36" ht="14.25">
      <c r="A52" s="201"/>
      <c r="B52" s="201"/>
      <c r="C52" s="201"/>
      <c r="D52" s="201"/>
      <c r="E52" s="201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1"/>
      <c r="Z52" s="202"/>
      <c r="AA52" s="202"/>
      <c r="AB52" s="201"/>
      <c r="AC52" s="201"/>
      <c r="AD52" s="201"/>
      <c r="AE52" s="201"/>
      <c r="AF52" s="201"/>
      <c r="AG52" s="201"/>
      <c r="AH52" s="201"/>
      <c r="AI52" s="201"/>
      <c r="AJ52" s="201"/>
    </row>
    <row r="53" spans="1:36" ht="14.25">
      <c r="A53" s="201"/>
      <c r="B53" s="201"/>
      <c r="C53" s="201"/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  <c r="Z53" s="202"/>
      <c r="AA53" s="202"/>
      <c r="AB53" s="201"/>
      <c r="AC53" s="201"/>
      <c r="AD53" s="201"/>
      <c r="AE53" s="201"/>
      <c r="AF53" s="201"/>
      <c r="AG53" s="201"/>
      <c r="AH53" s="201"/>
      <c r="AI53" s="201"/>
      <c r="AJ53" s="201"/>
    </row>
    <row r="54" spans="1:36" ht="14.25">
      <c r="A54" s="201"/>
      <c r="B54" s="201"/>
      <c r="C54" s="201"/>
      <c r="D54" s="201"/>
      <c r="E54" s="201"/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1"/>
      <c r="Z54" s="202"/>
      <c r="AA54" s="202"/>
      <c r="AB54" s="201"/>
      <c r="AC54" s="201"/>
      <c r="AD54" s="201"/>
      <c r="AE54" s="201"/>
      <c r="AF54" s="201"/>
      <c r="AG54" s="201"/>
      <c r="AH54" s="201"/>
      <c r="AI54" s="201"/>
      <c r="AJ54" s="201"/>
    </row>
    <row r="55" spans="1:36" ht="14.25">
      <c r="A55" s="201"/>
      <c r="B55" s="201"/>
      <c r="C55" s="201"/>
      <c r="D55" s="201"/>
      <c r="E55" s="201"/>
      <c r="F55" s="201"/>
      <c r="G55" s="201"/>
      <c r="H55" s="201"/>
      <c r="I55" s="201"/>
      <c r="J55" s="201"/>
      <c r="K55" s="201"/>
      <c r="L55" s="201"/>
      <c r="M55" s="201"/>
      <c r="N55" s="201"/>
      <c r="O55" s="201"/>
      <c r="P55" s="201"/>
      <c r="Q55" s="201"/>
      <c r="R55" s="201"/>
      <c r="S55" s="201"/>
      <c r="T55" s="201"/>
      <c r="U55" s="201"/>
      <c r="V55" s="201"/>
      <c r="W55" s="201"/>
      <c r="X55" s="201"/>
      <c r="Y55" s="201"/>
      <c r="Z55" s="202"/>
      <c r="AA55" s="202"/>
      <c r="AB55" s="201"/>
      <c r="AC55" s="201"/>
      <c r="AD55" s="201"/>
      <c r="AE55" s="201"/>
      <c r="AF55" s="201"/>
      <c r="AG55" s="201"/>
      <c r="AH55" s="201"/>
      <c r="AI55" s="201"/>
      <c r="AJ55" s="201"/>
    </row>
    <row r="56" spans="1:36" ht="14.25">
      <c r="A56" s="201"/>
      <c r="B56" s="201"/>
      <c r="C56" s="201"/>
      <c r="D56" s="201"/>
      <c r="E56" s="201"/>
      <c r="F56" s="201"/>
      <c r="G56" s="201"/>
      <c r="H56" s="201"/>
      <c r="I56" s="201"/>
      <c r="J56" s="201"/>
      <c r="K56" s="201"/>
      <c r="L56" s="201"/>
      <c r="M56" s="201"/>
      <c r="N56" s="201"/>
      <c r="O56" s="201"/>
      <c r="P56" s="201"/>
      <c r="Q56" s="201"/>
      <c r="R56" s="201"/>
      <c r="S56" s="201"/>
      <c r="T56" s="201"/>
      <c r="U56" s="201"/>
      <c r="V56" s="201"/>
      <c r="W56" s="201"/>
      <c r="X56" s="201"/>
      <c r="Y56" s="201"/>
      <c r="Z56" s="202"/>
      <c r="AA56" s="202"/>
      <c r="AB56" s="201"/>
      <c r="AC56" s="201"/>
      <c r="AD56" s="201"/>
      <c r="AE56" s="201"/>
      <c r="AF56" s="201"/>
      <c r="AG56" s="201"/>
      <c r="AH56" s="201"/>
      <c r="AI56" s="201"/>
      <c r="AJ56" s="201"/>
    </row>
    <row r="57" spans="1:36" ht="14.25">
      <c r="A57" s="201"/>
      <c r="B57" s="201"/>
      <c r="C57" s="201"/>
      <c r="D57" s="201"/>
      <c r="E57" s="201"/>
      <c r="F57" s="201"/>
      <c r="G57" s="201"/>
      <c r="H57" s="201"/>
      <c r="I57" s="201"/>
      <c r="J57" s="201"/>
      <c r="K57" s="201"/>
      <c r="L57" s="201"/>
      <c r="M57" s="201"/>
      <c r="N57" s="201"/>
      <c r="O57" s="201"/>
      <c r="P57" s="201"/>
      <c r="Q57" s="201"/>
      <c r="R57" s="201"/>
      <c r="S57" s="201"/>
      <c r="T57" s="201"/>
      <c r="U57" s="201"/>
      <c r="V57" s="201"/>
      <c r="W57" s="201"/>
      <c r="X57" s="201"/>
      <c r="Y57" s="201"/>
      <c r="Z57" s="202"/>
      <c r="AA57" s="202"/>
      <c r="AB57" s="201"/>
      <c r="AC57" s="201"/>
      <c r="AD57" s="201"/>
      <c r="AE57" s="201"/>
      <c r="AF57" s="201"/>
      <c r="AG57" s="201"/>
      <c r="AH57" s="201"/>
      <c r="AI57" s="201"/>
      <c r="AJ57" s="201"/>
    </row>
    <row r="58" spans="1:36" ht="14.25">
      <c r="A58" s="201"/>
      <c r="B58" s="201"/>
      <c r="C58" s="201"/>
      <c r="D58" s="201"/>
      <c r="E58" s="201"/>
      <c r="F58" s="201"/>
      <c r="G58" s="201"/>
      <c r="H58" s="201"/>
      <c r="I58" s="201"/>
      <c r="J58" s="201"/>
      <c r="K58" s="201"/>
      <c r="L58" s="201"/>
      <c r="M58" s="201"/>
      <c r="N58" s="201"/>
      <c r="O58" s="201"/>
      <c r="P58" s="201"/>
      <c r="Q58" s="201"/>
      <c r="R58" s="201"/>
      <c r="S58" s="201"/>
      <c r="T58" s="201"/>
      <c r="U58" s="201"/>
      <c r="V58" s="201"/>
      <c r="W58" s="201"/>
      <c r="X58" s="201"/>
      <c r="Y58" s="201"/>
      <c r="Z58" s="202"/>
      <c r="AA58" s="202"/>
      <c r="AB58" s="201"/>
      <c r="AC58" s="201"/>
      <c r="AD58" s="201"/>
      <c r="AE58" s="201"/>
      <c r="AF58" s="201"/>
      <c r="AG58" s="201"/>
      <c r="AH58" s="201"/>
      <c r="AI58" s="201"/>
      <c r="AJ58" s="201"/>
    </row>
    <row r="59" spans="1:36" ht="14.25">
      <c r="A59" s="201"/>
      <c r="B59" s="201"/>
      <c r="C59" s="201"/>
      <c r="D59" s="201"/>
      <c r="E59" s="201"/>
      <c r="F59" s="201"/>
      <c r="G59" s="201"/>
      <c r="H59" s="201"/>
      <c r="I59" s="201"/>
      <c r="J59" s="201"/>
      <c r="K59" s="201"/>
      <c r="L59" s="201"/>
      <c r="M59" s="201"/>
      <c r="N59" s="201"/>
      <c r="O59" s="201"/>
      <c r="P59" s="201"/>
      <c r="Q59" s="201"/>
      <c r="R59" s="201"/>
      <c r="S59" s="201"/>
      <c r="T59" s="201"/>
      <c r="U59" s="201"/>
      <c r="V59" s="201"/>
      <c r="W59" s="201"/>
      <c r="X59" s="201"/>
      <c r="Y59" s="201"/>
      <c r="Z59" s="202"/>
      <c r="AA59" s="202"/>
      <c r="AB59" s="201"/>
      <c r="AC59" s="201"/>
      <c r="AD59" s="201"/>
      <c r="AE59" s="201"/>
      <c r="AF59" s="201"/>
      <c r="AG59" s="201"/>
      <c r="AH59" s="201"/>
      <c r="AI59" s="201"/>
      <c r="AJ59" s="201"/>
    </row>
    <row r="60" spans="1:36" ht="14.25">
      <c r="A60" s="201"/>
      <c r="B60" s="201"/>
      <c r="C60" s="201"/>
      <c r="D60" s="201"/>
      <c r="E60" s="201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201"/>
      <c r="T60" s="201"/>
      <c r="U60" s="201"/>
      <c r="V60" s="201"/>
      <c r="W60" s="201"/>
      <c r="X60" s="201"/>
      <c r="Y60" s="201"/>
      <c r="Z60" s="202"/>
      <c r="AA60" s="202"/>
      <c r="AB60" s="201"/>
      <c r="AC60" s="201"/>
      <c r="AD60" s="201"/>
      <c r="AE60" s="201"/>
      <c r="AF60" s="201"/>
      <c r="AG60" s="201"/>
      <c r="AH60" s="201"/>
      <c r="AI60" s="201"/>
      <c r="AJ60" s="201"/>
    </row>
    <row r="61" spans="1:36" ht="14.25">
      <c r="A61" s="201"/>
      <c r="B61" s="201"/>
      <c r="C61" s="201"/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201"/>
      <c r="T61" s="201"/>
      <c r="U61" s="201"/>
      <c r="V61" s="201"/>
      <c r="W61" s="201"/>
      <c r="X61" s="201"/>
      <c r="Y61" s="201"/>
      <c r="Z61" s="202"/>
      <c r="AA61" s="202"/>
      <c r="AB61" s="201"/>
      <c r="AC61" s="201"/>
      <c r="AD61" s="201"/>
      <c r="AE61" s="201"/>
      <c r="AF61" s="201"/>
      <c r="AG61" s="201"/>
      <c r="AH61" s="201"/>
      <c r="AI61" s="201"/>
      <c r="AJ61" s="201"/>
    </row>
    <row r="62" spans="1:36" ht="14.25">
      <c r="A62" s="201"/>
      <c r="B62" s="201"/>
      <c r="C62" s="201"/>
      <c r="D62" s="201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2"/>
      <c r="AA62" s="202"/>
      <c r="AB62" s="201"/>
      <c r="AC62" s="201"/>
      <c r="AD62" s="201"/>
      <c r="AE62" s="201"/>
      <c r="AF62" s="201"/>
      <c r="AG62" s="201"/>
      <c r="AH62" s="201"/>
      <c r="AI62" s="201"/>
      <c r="AJ62" s="201"/>
    </row>
    <row r="63" spans="1:36" ht="14.25">
      <c r="A63" s="201"/>
      <c r="B63" s="201"/>
      <c r="C63" s="201"/>
      <c r="D63" s="201"/>
      <c r="E63" s="201"/>
      <c r="F63" s="201"/>
      <c r="G63" s="201"/>
      <c r="H63" s="201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  <c r="Z63" s="202"/>
      <c r="AA63" s="202"/>
      <c r="AB63" s="201"/>
      <c r="AC63" s="201"/>
      <c r="AD63" s="201"/>
      <c r="AE63" s="201"/>
      <c r="AF63" s="201"/>
      <c r="AG63" s="201"/>
      <c r="AH63" s="201"/>
      <c r="AI63" s="201"/>
      <c r="AJ63" s="201"/>
    </row>
    <row r="64" spans="1:36" ht="14.25">
      <c r="A64" s="201"/>
      <c r="B64" s="201"/>
      <c r="C64" s="201"/>
      <c r="D64" s="201"/>
      <c r="E64" s="201"/>
      <c r="F64" s="201"/>
      <c r="G64" s="201"/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2"/>
      <c r="AA64" s="202"/>
      <c r="AB64" s="201"/>
      <c r="AC64" s="201"/>
      <c r="AD64" s="201"/>
      <c r="AE64" s="201"/>
      <c r="AF64" s="201"/>
      <c r="AG64" s="201"/>
      <c r="AH64" s="201"/>
      <c r="AI64" s="201"/>
      <c r="AJ64" s="201"/>
    </row>
    <row r="65" spans="1:36" ht="14.25">
      <c r="A65" s="201"/>
      <c r="B65" s="201"/>
      <c r="C65" s="201"/>
      <c r="D65" s="201"/>
      <c r="E65" s="201"/>
      <c r="F65" s="201"/>
      <c r="G65" s="201"/>
      <c r="H65" s="201"/>
      <c r="I65" s="201"/>
      <c r="J65" s="201"/>
      <c r="K65" s="201"/>
      <c r="L65" s="201"/>
      <c r="M65" s="201"/>
      <c r="N65" s="201"/>
      <c r="O65" s="201"/>
      <c r="P65" s="201"/>
      <c r="Q65" s="201"/>
      <c r="R65" s="201"/>
      <c r="S65" s="201"/>
      <c r="T65" s="201"/>
      <c r="U65" s="201"/>
      <c r="V65" s="201"/>
      <c r="W65" s="201"/>
      <c r="X65" s="201"/>
      <c r="Y65" s="201"/>
      <c r="Z65" s="202"/>
      <c r="AA65" s="202"/>
      <c r="AB65" s="201"/>
      <c r="AC65" s="201"/>
      <c r="AD65" s="201"/>
      <c r="AE65" s="201"/>
      <c r="AF65" s="201"/>
      <c r="AG65" s="201"/>
      <c r="AH65" s="201"/>
      <c r="AI65" s="201"/>
      <c r="AJ65" s="201"/>
    </row>
    <row r="66" spans="1:36" ht="14.25">
      <c r="A66" s="201"/>
      <c r="B66" s="201"/>
      <c r="C66" s="201"/>
      <c r="D66" s="201"/>
      <c r="E66" s="201"/>
      <c r="F66" s="201"/>
      <c r="G66" s="201"/>
      <c r="H66" s="201"/>
      <c r="I66" s="201"/>
      <c r="J66" s="201"/>
      <c r="K66" s="201"/>
      <c r="L66" s="201"/>
      <c r="M66" s="201"/>
      <c r="N66" s="201"/>
      <c r="O66" s="201"/>
      <c r="P66" s="201"/>
      <c r="Q66" s="201"/>
      <c r="R66" s="201"/>
      <c r="S66" s="201"/>
      <c r="T66" s="201"/>
      <c r="U66" s="201"/>
      <c r="V66" s="201"/>
      <c r="W66" s="201"/>
      <c r="X66" s="201"/>
      <c r="Y66" s="201"/>
      <c r="Z66" s="202"/>
      <c r="AA66" s="202"/>
      <c r="AB66" s="201"/>
      <c r="AC66" s="201"/>
      <c r="AD66" s="201"/>
      <c r="AE66" s="201"/>
      <c r="AF66" s="201"/>
      <c r="AG66" s="201"/>
      <c r="AH66" s="201"/>
      <c r="AI66" s="201"/>
      <c r="AJ66" s="201"/>
    </row>
    <row r="67" spans="1:36" ht="14.25">
      <c r="A67" s="201"/>
      <c r="B67" s="201"/>
      <c r="C67" s="201"/>
      <c r="D67" s="201"/>
      <c r="E67" s="201"/>
      <c r="F67" s="201"/>
      <c r="G67" s="201"/>
      <c r="H67" s="201"/>
      <c r="I67" s="201"/>
      <c r="J67" s="201"/>
      <c r="K67" s="201"/>
      <c r="L67" s="201"/>
      <c r="M67" s="201"/>
      <c r="N67" s="201"/>
      <c r="O67" s="201"/>
      <c r="P67" s="201"/>
      <c r="Q67" s="201"/>
      <c r="R67" s="201"/>
      <c r="S67" s="201"/>
      <c r="T67" s="201"/>
      <c r="U67" s="201"/>
      <c r="V67" s="201"/>
      <c r="W67" s="201"/>
      <c r="X67" s="201"/>
      <c r="Y67" s="201"/>
      <c r="Z67" s="202"/>
      <c r="AA67" s="202"/>
      <c r="AB67" s="201"/>
      <c r="AC67" s="201"/>
      <c r="AD67" s="201"/>
      <c r="AE67" s="201"/>
      <c r="AF67" s="201"/>
      <c r="AG67" s="201"/>
      <c r="AH67" s="201"/>
      <c r="AI67" s="201"/>
      <c r="AJ67" s="201"/>
    </row>
    <row r="68" spans="1:36" ht="14.25">
      <c r="A68" s="201"/>
      <c r="B68" s="201"/>
      <c r="C68" s="201"/>
      <c r="D68" s="201"/>
      <c r="E68" s="201"/>
      <c r="F68" s="201"/>
      <c r="G68" s="201"/>
      <c r="H68" s="201"/>
      <c r="I68" s="201"/>
      <c r="J68" s="201"/>
      <c r="K68" s="201"/>
      <c r="L68" s="201"/>
      <c r="M68" s="201"/>
      <c r="N68" s="201"/>
      <c r="O68" s="201"/>
      <c r="P68" s="201"/>
      <c r="Q68" s="201"/>
      <c r="R68" s="201"/>
      <c r="S68" s="201"/>
      <c r="T68" s="201"/>
      <c r="U68" s="201"/>
      <c r="V68" s="201"/>
      <c r="W68" s="201"/>
      <c r="X68" s="201"/>
      <c r="Y68" s="201"/>
      <c r="Z68" s="202"/>
      <c r="AA68" s="202"/>
      <c r="AB68" s="201"/>
      <c r="AC68" s="201"/>
      <c r="AD68" s="201"/>
      <c r="AE68" s="201"/>
      <c r="AF68" s="201"/>
      <c r="AG68" s="201"/>
      <c r="AH68" s="201"/>
      <c r="AI68" s="201"/>
      <c r="AJ68" s="201"/>
    </row>
    <row r="69" spans="1:36" ht="14.25">
      <c r="A69" s="201"/>
      <c r="B69" s="201"/>
      <c r="C69" s="201"/>
      <c r="D69" s="201"/>
      <c r="E69" s="201"/>
      <c r="F69" s="201"/>
      <c r="G69" s="201"/>
      <c r="H69" s="201"/>
      <c r="I69" s="201"/>
      <c r="J69" s="201"/>
      <c r="K69" s="201"/>
      <c r="L69" s="201"/>
      <c r="M69" s="201"/>
      <c r="N69" s="201"/>
      <c r="O69" s="201"/>
      <c r="P69" s="201"/>
      <c r="Q69" s="201"/>
      <c r="R69" s="201"/>
      <c r="S69" s="201"/>
      <c r="T69" s="201"/>
      <c r="U69" s="201"/>
      <c r="V69" s="201"/>
      <c r="W69" s="201"/>
      <c r="X69" s="201"/>
      <c r="Y69" s="201"/>
      <c r="Z69" s="202"/>
      <c r="AA69" s="202"/>
      <c r="AB69" s="201"/>
      <c r="AC69" s="201"/>
      <c r="AD69" s="201"/>
      <c r="AE69" s="201"/>
      <c r="AF69" s="201"/>
      <c r="AG69" s="201"/>
      <c r="AH69" s="201"/>
      <c r="AI69" s="201"/>
      <c r="AJ69" s="201"/>
    </row>
    <row r="70" spans="1:36" ht="14.25">
      <c r="A70" s="201"/>
      <c r="B70" s="201"/>
      <c r="C70" s="201"/>
      <c r="D70" s="201"/>
      <c r="E70" s="201"/>
      <c r="F70" s="201"/>
      <c r="G70" s="201"/>
      <c r="H70" s="201"/>
      <c r="I70" s="201"/>
      <c r="J70" s="201"/>
      <c r="K70" s="201"/>
      <c r="L70" s="201"/>
      <c r="M70" s="201"/>
      <c r="N70" s="201"/>
      <c r="O70" s="201"/>
      <c r="P70" s="201"/>
      <c r="Q70" s="201"/>
      <c r="R70" s="201"/>
      <c r="S70" s="201"/>
      <c r="T70" s="201"/>
      <c r="U70" s="201"/>
      <c r="V70" s="201"/>
      <c r="W70" s="201"/>
      <c r="X70" s="201"/>
      <c r="Y70" s="201"/>
      <c r="Z70" s="202"/>
      <c r="AA70" s="202"/>
      <c r="AB70" s="201"/>
      <c r="AC70" s="201"/>
      <c r="AD70" s="201"/>
      <c r="AE70" s="201"/>
      <c r="AF70" s="201"/>
      <c r="AG70" s="201"/>
      <c r="AH70" s="201"/>
      <c r="AI70" s="201"/>
      <c r="AJ70" s="201"/>
    </row>
    <row r="71" spans="1:36" ht="14.25">
      <c r="A71" s="201"/>
      <c r="B71" s="201"/>
      <c r="C71" s="201"/>
      <c r="D71" s="201"/>
      <c r="E71" s="201"/>
      <c r="F71" s="201"/>
      <c r="G71" s="201"/>
      <c r="H71" s="201"/>
      <c r="I71" s="201"/>
      <c r="J71" s="201"/>
      <c r="K71" s="201"/>
      <c r="L71" s="201"/>
      <c r="M71" s="201"/>
      <c r="N71" s="201"/>
      <c r="O71" s="201"/>
      <c r="P71" s="201"/>
      <c r="Q71" s="201"/>
      <c r="R71" s="201"/>
      <c r="S71" s="201"/>
      <c r="T71" s="201"/>
      <c r="U71" s="201"/>
      <c r="V71" s="201"/>
      <c r="W71" s="201"/>
      <c r="X71" s="201"/>
      <c r="Y71" s="201"/>
      <c r="Z71" s="202"/>
      <c r="AA71" s="202"/>
      <c r="AB71" s="201"/>
      <c r="AC71" s="201"/>
      <c r="AD71" s="201"/>
      <c r="AE71" s="201"/>
      <c r="AF71" s="201"/>
      <c r="AG71" s="201"/>
      <c r="AH71" s="201"/>
      <c r="AI71" s="201"/>
      <c r="AJ71" s="201"/>
    </row>
    <row r="72" spans="1:36" ht="14.25">
      <c r="A72" s="201"/>
      <c r="B72" s="201"/>
      <c r="C72" s="201"/>
      <c r="D72" s="201"/>
      <c r="E72" s="201"/>
      <c r="F72" s="201"/>
      <c r="G72" s="201"/>
      <c r="H72" s="201"/>
      <c r="I72" s="201"/>
      <c r="J72" s="201"/>
      <c r="K72" s="201"/>
      <c r="L72" s="201"/>
      <c r="M72" s="201"/>
      <c r="N72" s="201"/>
      <c r="O72" s="201"/>
      <c r="P72" s="201"/>
      <c r="Q72" s="201"/>
      <c r="R72" s="201"/>
      <c r="S72" s="201"/>
      <c r="T72" s="201"/>
      <c r="U72" s="201"/>
      <c r="V72" s="201"/>
      <c r="W72" s="201"/>
      <c r="X72" s="201"/>
      <c r="Y72" s="201"/>
      <c r="Z72" s="202"/>
      <c r="AA72" s="202"/>
      <c r="AB72" s="201"/>
      <c r="AC72" s="201"/>
      <c r="AD72" s="201"/>
      <c r="AE72" s="201"/>
      <c r="AF72" s="201"/>
      <c r="AG72" s="201"/>
      <c r="AH72" s="201"/>
      <c r="AI72" s="201"/>
      <c r="AJ72" s="201"/>
    </row>
    <row r="73" spans="1:36" ht="14.25">
      <c r="A73" s="201"/>
      <c r="B73" s="201"/>
      <c r="C73" s="201"/>
      <c r="D73" s="201"/>
      <c r="E73" s="201"/>
      <c r="F73" s="201"/>
      <c r="G73" s="201"/>
      <c r="H73" s="201"/>
      <c r="I73" s="201"/>
      <c r="J73" s="201"/>
      <c r="K73" s="201"/>
      <c r="L73" s="201"/>
      <c r="M73" s="201"/>
      <c r="N73" s="201"/>
      <c r="O73" s="201"/>
      <c r="P73" s="201"/>
      <c r="Q73" s="201"/>
      <c r="R73" s="201"/>
      <c r="S73" s="201"/>
      <c r="T73" s="201"/>
      <c r="U73" s="201"/>
      <c r="V73" s="201"/>
      <c r="W73" s="201"/>
      <c r="X73" s="201"/>
      <c r="Y73" s="201"/>
      <c r="Z73" s="202"/>
      <c r="AA73" s="202"/>
      <c r="AB73" s="201"/>
      <c r="AC73" s="201"/>
      <c r="AD73" s="201"/>
      <c r="AE73" s="201"/>
      <c r="AF73" s="201"/>
      <c r="AG73" s="201"/>
      <c r="AH73" s="201"/>
      <c r="AI73" s="201"/>
      <c r="AJ73" s="201"/>
    </row>
    <row r="74" spans="1:36" ht="14.25">
      <c r="A74" s="201"/>
      <c r="B74" s="201"/>
      <c r="C74" s="201"/>
      <c r="D74" s="201"/>
      <c r="E74" s="201"/>
      <c r="F74" s="201"/>
      <c r="G74" s="201"/>
      <c r="H74" s="201"/>
      <c r="I74" s="201"/>
      <c r="J74" s="201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201"/>
      <c r="W74" s="201"/>
      <c r="X74" s="201"/>
      <c r="Y74" s="201"/>
      <c r="Z74" s="202"/>
      <c r="AA74" s="202"/>
      <c r="AB74" s="201"/>
      <c r="AC74" s="201"/>
      <c r="AD74" s="201"/>
      <c r="AE74" s="201"/>
      <c r="AF74" s="201"/>
      <c r="AG74" s="201"/>
      <c r="AH74" s="201"/>
      <c r="AI74" s="201"/>
      <c r="AJ74" s="201"/>
    </row>
    <row r="75" spans="1:36" ht="14.25">
      <c r="A75" s="201"/>
      <c r="B75" s="201"/>
      <c r="C75" s="201"/>
      <c r="D75" s="201"/>
      <c r="E75" s="201"/>
      <c r="F75" s="201"/>
      <c r="G75" s="201"/>
      <c r="H75" s="201"/>
      <c r="I75" s="201"/>
      <c r="J75" s="201"/>
      <c r="K75" s="201"/>
      <c r="L75" s="201"/>
      <c r="M75" s="201"/>
      <c r="N75" s="201"/>
      <c r="O75" s="201"/>
      <c r="P75" s="201"/>
      <c r="Q75" s="201"/>
      <c r="R75" s="201"/>
      <c r="S75" s="201"/>
      <c r="T75" s="201"/>
      <c r="U75" s="201"/>
      <c r="V75" s="201"/>
      <c r="W75" s="201"/>
      <c r="X75" s="201"/>
      <c r="Y75" s="201"/>
      <c r="Z75" s="202"/>
      <c r="AA75" s="202"/>
      <c r="AB75" s="201"/>
      <c r="AC75" s="201"/>
      <c r="AD75" s="201"/>
      <c r="AE75" s="201"/>
      <c r="AF75" s="201"/>
      <c r="AG75" s="201"/>
      <c r="AH75" s="201"/>
      <c r="AI75" s="201"/>
      <c r="AJ75" s="201"/>
    </row>
    <row r="76" spans="1:36" ht="14.25">
      <c r="A76" s="201"/>
      <c r="B76" s="201"/>
      <c r="C76" s="201"/>
      <c r="D76" s="201"/>
      <c r="E76" s="201"/>
      <c r="F76" s="201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1"/>
      <c r="T76" s="201"/>
      <c r="U76" s="201"/>
      <c r="V76" s="201"/>
      <c r="W76" s="201"/>
      <c r="X76" s="201"/>
      <c r="Y76" s="201"/>
      <c r="Z76" s="202"/>
      <c r="AA76" s="202"/>
      <c r="AB76" s="201"/>
      <c r="AC76" s="201"/>
      <c r="AD76" s="201"/>
      <c r="AE76" s="201"/>
      <c r="AF76" s="201"/>
      <c r="AG76" s="201"/>
      <c r="AH76" s="201"/>
      <c r="AI76" s="201"/>
      <c r="AJ76" s="201"/>
    </row>
    <row r="77" spans="1:36" ht="14.25">
      <c r="A77" s="201"/>
      <c r="B77" s="201"/>
      <c r="C77" s="201"/>
      <c r="D77" s="201"/>
      <c r="E77" s="201"/>
      <c r="F77" s="201"/>
      <c r="G77" s="201"/>
      <c r="H77" s="201"/>
      <c r="I77" s="201"/>
      <c r="J77" s="201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1"/>
      <c r="W77" s="201"/>
      <c r="X77" s="201"/>
      <c r="Y77" s="201"/>
      <c r="Z77" s="202"/>
      <c r="AA77" s="202"/>
      <c r="AB77" s="201"/>
      <c r="AC77" s="201"/>
      <c r="AD77" s="201"/>
      <c r="AE77" s="201"/>
      <c r="AF77" s="201"/>
      <c r="AG77" s="201"/>
      <c r="AH77" s="201"/>
      <c r="AI77" s="201"/>
      <c r="AJ77" s="201"/>
    </row>
    <row r="78" spans="1:36" ht="14.25">
      <c r="A78" s="201"/>
      <c r="B78" s="201"/>
      <c r="C78" s="201"/>
      <c r="D78" s="201"/>
      <c r="E78" s="201"/>
      <c r="F78" s="201"/>
      <c r="G78" s="201"/>
      <c r="H78" s="201"/>
      <c r="I78" s="201"/>
      <c r="J78" s="201"/>
      <c r="K78" s="201"/>
      <c r="L78" s="201"/>
      <c r="M78" s="201"/>
      <c r="N78" s="201"/>
      <c r="O78" s="201"/>
      <c r="P78" s="201"/>
      <c r="Q78" s="201"/>
      <c r="R78" s="201"/>
      <c r="S78" s="201"/>
      <c r="T78" s="201"/>
      <c r="U78" s="201"/>
      <c r="V78" s="201"/>
      <c r="W78" s="201"/>
      <c r="X78" s="201"/>
      <c r="Y78" s="201"/>
      <c r="Z78" s="202"/>
      <c r="AA78" s="202"/>
      <c r="AB78" s="201"/>
      <c r="AC78" s="201"/>
      <c r="AD78" s="201"/>
      <c r="AE78" s="201"/>
      <c r="AF78" s="201"/>
      <c r="AG78" s="201"/>
      <c r="AH78" s="201"/>
      <c r="AI78" s="201"/>
      <c r="AJ78" s="201"/>
    </row>
    <row r="79" spans="1:36" ht="14.25">
      <c r="A79" s="201"/>
      <c r="B79" s="201"/>
      <c r="C79" s="201"/>
      <c r="D79" s="201"/>
      <c r="E79" s="201"/>
      <c r="F79" s="201"/>
      <c r="G79" s="201"/>
      <c r="H79" s="201"/>
      <c r="I79" s="201"/>
      <c r="J79" s="201"/>
      <c r="K79" s="201"/>
      <c r="L79" s="201"/>
      <c r="M79" s="201"/>
      <c r="N79" s="201"/>
      <c r="O79" s="201"/>
      <c r="P79" s="201"/>
      <c r="Q79" s="201"/>
      <c r="R79" s="201"/>
      <c r="S79" s="201"/>
      <c r="T79" s="201"/>
      <c r="U79" s="201"/>
      <c r="V79" s="201"/>
      <c r="W79" s="201"/>
      <c r="X79" s="201"/>
      <c r="Y79" s="201"/>
      <c r="Z79" s="202"/>
      <c r="AA79" s="202"/>
      <c r="AB79" s="201"/>
      <c r="AC79" s="201"/>
      <c r="AD79" s="201"/>
      <c r="AE79" s="201"/>
      <c r="AF79" s="201"/>
      <c r="AG79" s="201"/>
      <c r="AH79" s="201"/>
      <c r="AI79" s="201"/>
      <c r="AJ79" s="201"/>
    </row>
    <row r="80" spans="1:36" ht="14.25">
      <c r="A80" s="201"/>
      <c r="B80" s="201"/>
      <c r="C80" s="201"/>
      <c r="D80" s="201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  <c r="Z80" s="202"/>
      <c r="AA80" s="202"/>
      <c r="AB80" s="201"/>
      <c r="AC80" s="201"/>
      <c r="AD80" s="201"/>
      <c r="AE80" s="201"/>
      <c r="AF80" s="201"/>
      <c r="AG80" s="201"/>
      <c r="AH80" s="201"/>
      <c r="AI80" s="201"/>
      <c r="AJ80" s="201"/>
    </row>
    <row r="81" spans="1:36" ht="14.25">
      <c r="A81" s="201"/>
      <c r="B81" s="201"/>
      <c r="C81" s="201"/>
      <c r="D81" s="201"/>
      <c r="E81" s="201"/>
      <c r="F81" s="201"/>
      <c r="G81" s="201"/>
      <c r="H81" s="201"/>
      <c r="I81" s="201"/>
      <c r="J81" s="201"/>
      <c r="K81" s="201"/>
      <c r="L81" s="201"/>
      <c r="M81" s="201"/>
      <c r="N81" s="201"/>
      <c r="O81" s="201"/>
      <c r="P81" s="201"/>
      <c r="Q81" s="201"/>
      <c r="R81" s="201"/>
      <c r="S81" s="201"/>
      <c r="T81" s="201"/>
      <c r="U81" s="201"/>
      <c r="V81" s="201"/>
      <c r="W81" s="201"/>
      <c r="X81" s="201"/>
      <c r="Y81" s="201"/>
      <c r="Z81" s="202"/>
      <c r="AA81" s="202"/>
      <c r="AB81" s="201"/>
      <c r="AC81" s="201"/>
      <c r="AD81" s="201"/>
      <c r="AE81" s="201"/>
      <c r="AF81" s="201"/>
      <c r="AG81" s="201"/>
      <c r="AH81" s="201"/>
      <c r="AI81" s="201"/>
      <c r="AJ81" s="201"/>
    </row>
    <row r="82" spans="1:36" ht="14.25">
      <c r="A82" s="201"/>
      <c r="B82" s="201"/>
      <c r="C82" s="201"/>
      <c r="D82" s="201"/>
      <c r="E82" s="201"/>
      <c r="F82" s="201"/>
      <c r="G82" s="201"/>
      <c r="H82" s="201"/>
      <c r="I82" s="201"/>
      <c r="J82" s="201"/>
      <c r="K82" s="201"/>
      <c r="L82" s="201"/>
      <c r="M82" s="201"/>
      <c r="N82" s="201"/>
      <c r="O82" s="201"/>
      <c r="P82" s="201"/>
      <c r="Q82" s="201"/>
      <c r="R82" s="201"/>
      <c r="S82" s="201"/>
      <c r="T82" s="201"/>
      <c r="U82" s="201"/>
      <c r="V82" s="201"/>
      <c r="W82" s="201"/>
      <c r="X82" s="201"/>
      <c r="Y82" s="201"/>
      <c r="Z82" s="202"/>
      <c r="AA82" s="202"/>
      <c r="AB82" s="201"/>
      <c r="AC82" s="201"/>
      <c r="AD82" s="201"/>
      <c r="AE82" s="201"/>
      <c r="AF82" s="201"/>
      <c r="AG82" s="201"/>
      <c r="AH82" s="201"/>
      <c r="AI82" s="201"/>
      <c r="AJ82" s="201"/>
    </row>
    <row r="83" spans="1:36" ht="14.25">
      <c r="A83" s="201"/>
      <c r="B83" s="201"/>
      <c r="C83" s="201"/>
      <c r="D83" s="201"/>
      <c r="E83" s="201"/>
      <c r="F83" s="201"/>
      <c r="G83" s="201"/>
      <c r="H83" s="201"/>
      <c r="I83" s="201"/>
      <c r="J83" s="201"/>
      <c r="K83" s="201"/>
      <c r="L83" s="201"/>
      <c r="M83" s="201"/>
      <c r="N83" s="201"/>
      <c r="O83" s="201"/>
      <c r="P83" s="201"/>
      <c r="Q83" s="201"/>
      <c r="R83" s="201"/>
      <c r="S83" s="201"/>
      <c r="T83" s="201"/>
      <c r="U83" s="201"/>
      <c r="V83" s="201"/>
      <c r="W83" s="201"/>
      <c r="X83" s="201"/>
      <c r="Y83" s="201"/>
      <c r="Z83" s="202"/>
      <c r="AA83" s="202"/>
      <c r="AB83" s="201"/>
      <c r="AC83" s="201"/>
      <c r="AD83" s="201"/>
      <c r="AE83" s="201"/>
      <c r="AF83" s="201"/>
      <c r="AG83" s="201"/>
      <c r="AH83" s="201"/>
      <c r="AI83" s="201"/>
      <c r="AJ83" s="201"/>
    </row>
    <row r="84" spans="1:36" ht="14.25">
      <c r="A84" s="201"/>
      <c r="B84" s="201"/>
      <c r="C84" s="201"/>
      <c r="D84" s="201"/>
      <c r="E84" s="201"/>
      <c r="F84" s="201"/>
      <c r="G84" s="201"/>
      <c r="H84" s="201"/>
      <c r="I84" s="201"/>
      <c r="J84" s="201"/>
      <c r="K84" s="201"/>
      <c r="L84" s="201"/>
      <c r="M84" s="201"/>
      <c r="N84" s="201"/>
      <c r="O84" s="201"/>
      <c r="P84" s="201"/>
      <c r="Q84" s="201"/>
      <c r="R84" s="201"/>
      <c r="S84" s="201"/>
      <c r="T84" s="201"/>
      <c r="U84" s="201"/>
      <c r="V84" s="201"/>
      <c r="W84" s="201"/>
      <c r="X84" s="201"/>
      <c r="Y84" s="201"/>
      <c r="Z84" s="202"/>
      <c r="AA84" s="202"/>
      <c r="AB84" s="201"/>
      <c r="AC84" s="201"/>
      <c r="AD84" s="201"/>
      <c r="AE84" s="201"/>
      <c r="AF84" s="201"/>
      <c r="AG84" s="201"/>
      <c r="AH84" s="201"/>
      <c r="AI84" s="201"/>
      <c r="AJ84" s="201"/>
    </row>
    <row r="85" spans="1:36" ht="14.25">
      <c r="A85" s="201"/>
      <c r="B85" s="201"/>
      <c r="C85" s="201"/>
      <c r="D85" s="201"/>
      <c r="E85" s="201"/>
      <c r="F85" s="201"/>
      <c r="G85" s="201"/>
      <c r="H85" s="201"/>
      <c r="I85" s="201"/>
      <c r="J85" s="201"/>
      <c r="K85" s="201"/>
      <c r="L85" s="201"/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  <c r="Z85" s="202"/>
      <c r="AA85" s="202"/>
      <c r="AB85" s="201"/>
      <c r="AC85" s="201"/>
      <c r="AD85" s="201"/>
      <c r="AE85" s="201"/>
      <c r="AF85" s="201"/>
      <c r="AG85" s="201"/>
      <c r="AH85" s="201"/>
      <c r="AI85" s="201"/>
      <c r="AJ85" s="201"/>
    </row>
    <row r="86" spans="1:36" ht="14.25">
      <c r="A86" s="201"/>
      <c r="B86" s="201"/>
      <c r="C86" s="201"/>
      <c r="D86" s="201"/>
      <c r="E86" s="201"/>
      <c r="F86" s="201"/>
      <c r="G86" s="201"/>
      <c r="H86" s="201"/>
      <c r="I86" s="201"/>
      <c r="J86" s="201"/>
      <c r="K86" s="201"/>
      <c r="L86" s="201"/>
      <c r="M86" s="201"/>
      <c r="N86" s="201"/>
      <c r="O86" s="201"/>
      <c r="P86" s="201"/>
      <c r="Q86" s="201"/>
      <c r="R86" s="201"/>
      <c r="S86" s="201"/>
      <c r="T86" s="201"/>
      <c r="U86" s="201"/>
      <c r="V86" s="201"/>
      <c r="W86" s="201"/>
      <c r="X86" s="201"/>
      <c r="Y86" s="201"/>
      <c r="Z86" s="202"/>
      <c r="AA86" s="202"/>
      <c r="AB86" s="201"/>
      <c r="AC86" s="201"/>
      <c r="AD86" s="201"/>
      <c r="AE86" s="201"/>
      <c r="AF86" s="201"/>
      <c r="AG86" s="201"/>
      <c r="AH86" s="201"/>
      <c r="AI86" s="201"/>
      <c r="AJ86" s="201"/>
    </row>
    <row r="87" spans="1:36" ht="14.25">
      <c r="A87" s="201"/>
      <c r="B87" s="201"/>
      <c r="C87" s="201"/>
      <c r="D87" s="201"/>
      <c r="E87" s="201"/>
      <c r="F87" s="201"/>
      <c r="G87" s="201"/>
      <c r="H87" s="201"/>
      <c r="I87" s="201"/>
      <c r="J87" s="201"/>
      <c r="K87" s="201"/>
      <c r="L87" s="201"/>
      <c r="M87" s="201"/>
      <c r="N87" s="201"/>
      <c r="O87" s="201"/>
      <c r="P87" s="201"/>
      <c r="Q87" s="201"/>
      <c r="R87" s="201"/>
      <c r="S87" s="201"/>
      <c r="T87" s="201"/>
      <c r="U87" s="201"/>
      <c r="V87" s="201"/>
      <c r="W87" s="201"/>
      <c r="X87" s="201"/>
      <c r="Y87" s="201"/>
      <c r="Z87" s="202"/>
      <c r="AA87" s="202"/>
      <c r="AB87" s="201"/>
      <c r="AC87" s="201"/>
      <c r="AD87" s="201"/>
      <c r="AE87" s="201"/>
      <c r="AF87" s="201"/>
      <c r="AG87" s="201"/>
      <c r="AH87" s="201"/>
      <c r="AI87" s="201"/>
      <c r="AJ87" s="201"/>
    </row>
    <row r="88" spans="1:36" ht="14.25">
      <c r="A88" s="201"/>
      <c r="B88" s="201"/>
      <c r="C88" s="201"/>
      <c r="D88" s="201"/>
      <c r="E88" s="201"/>
      <c r="F88" s="201"/>
      <c r="G88" s="201"/>
      <c r="H88" s="201"/>
      <c r="I88" s="201"/>
      <c r="J88" s="201"/>
      <c r="K88" s="201"/>
      <c r="L88" s="201"/>
      <c r="M88" s="201"/>
      <c r="N88" s="201"/>
      <c r="O88" s="201"/>
      <c r="P88" s="201"/>
      <c r="Q88" s="201"/>
      <c r="R88" s="201"/>
      <c r="S88" s="201"/>
      <c r="T88" s="201"/>
      <c r="U88" s="201"/>
      <c r="V88" s="201"/>
      <c r="W88" s="201"/>
      <c r="X88" s="201"/>
      <c r="Y88" s="201"/>
      <c r="Z88" s="202"/>
      <c r="AA88" s="202"/>
      <c r="AB88" s="201"/>
      <c r="AC88" s="201"/>
      <c r="AD88" s="201"/>
      <c r="AE88" s="201"/>
      <c r="AF88" s="201"/>
      <c r="AG88" s="201"/>
      <c r="AH88" s="201"/>
      <c r="AI88" s="201"/>
      <c r="AJ88" s="201"/>
    </row>
    <row r="89" spans="1:36" ht="14.25">
      <c r="A89" s="201"/>
      <c r="B89" s="201"/>
      <c r="C89" s="201"/>
      <c r="D89" s="201"/>
      <c r="E89" s="201"/>
      <c r="F89" s="201"/>
      <c r="G89" s="201"/>
      <c r="H89" s="201"/>
      <c r="I89" s="201"/>
      <c r="J89" s="201"/>
      <c r="K89" s="201"/>
      <c r="L89" s="201"/>
      <c r="M89" s="201"/>
      <c r="N89" s="201"/>
      <c r="O89" s="201"/>
      <c r="P89" s="201"/>
      <c r="Q89" s="201"/>
      <c r="R89" s="201"/>
      <c r="S89" s="201"/>
      <c r="T89" s="201"/>
      <c r="U89" s="201"/>
      <c r="V89" s="201"/>
      <c r="W89" s="201"/>
      <c r="X89" s="201"/>
      <c r="Y89" s="201"/>
      <c r="Z89" s="202"/>
      <c r="AA89" s="202"/>
      <c r="AB89" s="201"/>
      <c r="AC89" s="201"/>
      <c r="AD89" s="201"/>
      <c r="AE89" s="201"/>
      <c r="AF89" s="201"/>
      <c r="AG89" s="201"/>
      <c r="AH89" s="201"/>
      <c r="AI89" s="201"/>
      <c r="AJ89" s="201"/>
    </row>
    <row r="90" spans="1:36" ht="14.25">
      <c r="A90" s="201"/>
      <c r="B90" s="201"/>
      <c r="C90" s="201"/>
      <c r="D90" s="201"/>
      <c r="E90" s="201"/>
      <c r="F90" s="201"/>
      <c r="G90" s="201"/>
      <c r="H90" s="201"/>
      <c r="I90" s="201"/>
      <c r="J90" s="201"/>
      <c r="K90" s="201"/>
      <c r="L90" s="201"/>
      <c r="M90" s="201"/>
      <c r="N90" s="201"/>
      <c r="O90" s="201"/>
      <c r="P90" s="201"/>
      <c r="Q90" s="201"/>
      <c r="R90" s="201"/>
      <c r="S90" s="201"/>
      <c r="T90" s="201"/>
      <c r="U90" s="201"/>
      <c r="V90" s="201"/>
      <c r="W90" s="201"/>
      <c r="X90" s="201"/>
      <c r="Y90" s="201"/>
      <c r="Z90" s="202"/>
      <c r="AA90" s="202"/>
      <c r="AB90" s="201"/>
      <c r="AC90" s="201"/>
      <c r="AD90" s="201"/>
      <c r="AE90" s="201"/>
      <c r="AF90" s="201"/>
      <c r="AG90" s="201"/>
      <c r="AH90" s="201"/>
      <c r="AI90" s="201"/>
      <c r="AJ90" s="201"/>
    </row>
    <row r="91" spans="1:36" ht="14.25">
      <c r="A91" s="201"/>
      <c r="B91" s="201"/>
      <c r="C91" s="201"/>
      <c r="D91" s="201"/>
      <c r="E91" s="201"/>
      <c r="F91" s="201"/>
      <c r="G91" s="201"/>
      <c r="H91" s="201"/>
      <c r="I91" s="201"/>
      <c r="J91" s="201"/>
      <c r="K91" s="201"/>
      <c r="L91" s="201"/>
      <c r="M91" s="201"/>
      <c r="N91" s="201"/>
      <c r="O91" s="201"/>
      <c r="P91" s="201"/>
      <c r="Q91" s="201"/>
      <c r="R91" s="201"/>
      <c r="S91" s="201"/>
      <c r="T91" s="201"/>
      <c r="U91" s="201"/>
      <c r="V91" s="201"/>
      <c r="W91" s="201"/>
      <c r="X91" s="201"/>
      <c r="Y91" s="201"/>
      <c r="Z91" s="202"/>
      <c r="AA91" s="202"/>
      <c r="AB91" s="201"/>
      <c r="AC91" s="201"/>
      <c r="AD91" s="201"/>
      <c r="AE91" s="201"/>
      <c r="AF91" s="201"/>
      <c r="AG91" s="201"/>
      <c r="AH91" s="201"/>
      <c r="AI91" s="201"/>
      <c r="AJ91" s="201"/>
    </row>
    <row r="92" spans="1:36" ht="14.25">
      <c r="A92" s="201"/>
      <c r="B92" s="201"/>
      <c r="C92" s="201"/>
      <c r="D92" s="201"/>
      <c r="E92" s="201"/>
      <c r="F92" s="201"/>
      <c r="G92" s="201"/>
      <c r="H92" s="201"/>
      <c r="I92" s="201"/>
      <c r="J92" s="201"/>
      <c r="K92" s="201"/>
      <c r="L92" s="201"/>
      <c r="M92" s="201"/>
      <c r="N92" s="201"/>
      <c r="O92" s="201"/>
      <c r="P92" s="201"/>
      <c r="Q92" s="201"/>
      <c r="R92" s="201"/>
      <c r="S92" s="201"/>
      <c r="T92" s="201"/>
      <c r="U92" s="201"/>
      <c r="V92" s="201"/>
      <c r="W92" s="201"/>
      <c r="X92" s="201"/>
      <c r="Y92" s="201"/>
      <c r="Z92" s="202"/>
      <c r="AA92" s="202"/>
      <c r="AB92" s="201"/>
      <c r="AC92" s="201"/>
      <c r="AD92" s="201"/>
      <c r="AE92" s="201"/>
      <c r="AF92" s="201"/>
      <c r="AG92" s="201"/>
      <c r="AH92" s="201"/>
      <c r="AI92" s="201"/>
      <c r="AJ92" s="201"/>
    </row>
    <row r="93" spans="1:36" ht="14.25">
      <c r="A93" s="201"/>
      <c r="B93" s="201"/>
      <c r="C93" s="201"/>
      <c r="D93" s="201"/>
      <c r="E93" s="201"/>
      <c r="F93" s="201"/>
      <c r="G93" s="201"/>
      <c r="H93" s="201"/>
      <c r="I93" s="201"/>
      <c r="J93" s="201"/>
      <c r="K93" s="201"/>
      <c r="L93" s="201"/>
      <c r="M93" s="201"/>
      <c r="N93" s="201"/>
      <c r="O93" s="201"/>
      <c r="P93" s="201"/>
      <c r="Q93" s="201"/>
      <c r="R93" s="201"/>
      <c r="S93" s="201"/>
      <c r="T93" s="201"/>
      <c r="U93" s="201"/>
      <c r="V93" s="201"/>
      <c r="W93" s="201"/>
      <c r="X93" s="201"/>
      <c r="Y93" s="201"/>
      <c r="Z93" s="202"/>
      <c r="AA93" s="202"/>
      <c r="AB93" s="201"/>
      <c r="AC93" s="201"/>
      <c r="AD93" s="201"/>
      <c r="AE93" s="201"/>
      <c r="AF93" s="201"/>
      <c r="AG93" s="201"/>
      <c r="AH93" s="201"/>
      <c r="AI93" s="201"/>
      <c r="AJ93" s="201"/>
    </row>
    <row r="94" spans="1:36" ht="14.25">
      <c r="A94" s="201"/>
      <c r="B94" s="201"/>
      <c r="C94" s="201"/>
      <c r="D94" s="201"/>
      <c r="E94" s="201"/>
      <c r="F94" s="201"/>
      <c r="G94" s="201"/>
      <c r="H94" s="201"/>
      <c r="I94" s="201"/>
      <c r="J94" s="201"/>
      <c r="K94" s="201"/>
      <c r="L94" s="201"/>
      <c r="M94" s="201"/>
      <c r="N94" s="201"/>
      <c r="O94" s="201"/>
      <c r="P94" s="201"/>
      <c r="Q94" s="201"/>
      <c r="R94" s="201"/>
      <c r="S94" s="201"/>
      <c r="T94" s="201"/>
      <c r="U94" s="201"/>
      <c r="V94" s="201"/>
      <c r="W94" s="201"/>
      <c r="X94" s="201"/>
      <c r="Y94" s="201"/>
      <c r="Z94" s="202"/>
      <c r="AA94" s="202"/>
      <c r="AB94" s="201"/>
      <c r="AC94" s="201"/>
      <c r="AD94" s="201"/>
      <c r="AE94" s="201"/>
      <c r="AF94" s="201"/>
      <c r="AG94" s="201"/>
      <c r="AH94" s="201"/>
      <c r="AI94" s="201"/>
      <c r="AJ94" s="201"/>
    </row>
    <row r="95" spans="1:36" ht="14.25">
      <c r="A95" s="201"/>
      <c r="B95" s="201"/>
      <c r="C95" s="201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2"/>
      <c r="AA95" s="202"/>
      <c r="AB95" s="201"/>
      <c r="AC95" s="201"/>
      <c r="AD95" s="201"/>
      <c r="AE95" s="201"/>
      <c r="AF95" s="201"/>
      <c r="AG95" s="201"/>
      <c r="AH95" s="201"/>
      <c r="AI95" s="201"/>
      <c r="AJ95" s="201"/>
    </row>
    <row r="96" spans="1:36" ht="14.25">
      <c r="A96" s="201"/>
      <c r="B96" s="201"/>
      <c r="C96" s="201"/>
      <c r="D96" s="201"/>
      <c r="E96" s="201"/>
      <c r="F96" s="201"/>
      <c r="G96" s="201"/>
      <c r="H96" s="201"/>
      <c r="I96" s="201"/>
      <c r="J96" s="201"/>
      <c r="K96" s="201"/>
      <c r="L96" s="201"/>
      <c r="M96" s="201"/>
      <c r="N96" s="201"/>
      <c r="O96" s="201"/>
      <c r="P96" s="201"/>
      <c r="Q96" s="201"/>
      <c r="R96" s="201"/>
      <c r="S96" s="201"/>
      <c r="T96" s="201"/>
      <c r="U96" s="201"/>
      <c r="V96" s="201"/>
      <c r="W96" s="201"/>
      <c r="X96" s="201"/>
      <c r="Y96" s="201"/>
      <c r="Z96" s="202"/>
      <c r="AA96" s="202"/>
      <c r="AB96" s="201"/>
      <c r="AC96" s="201"/>
      <c r="AD96" s="201"/>
      <c r="AE96" s="201"/>
      <c r="AF96" s="201"/>
      <c r="AG96" s="201"/>
      <c r="AH96" s="201"/>
      <c r="AI96" s="201"/>
      <c r="AJ96" s="201"/>
    </row>
    <row r="97" spans="1:36" ht="14.25">
      <c r="A97" s="201"/>
      <c r="B97" s="201"/>
      <c r="C97" s="201"/>
      <c r="D97" s="201"/>
      <c r="E97" s="201"/>
      <c r="F97" s="201"/>
      <c r="G97" s="201"/>
      <c r="H97" s="201"/>
      <c r="I97" s="201"/>
      <c r="J97" s="201"/>
      <c r="K97" s="201"/>
      <c r="L97" s="201"/>
      <c r="M97" s="201"/>
      <c r="N97" s="201"/>
      <c r="O97" s="201"/>
      <c r="P97" s="201"/>
      <c r="Q97" s="201"/>
      <c r="R97" s="201"/>
      <c r="S97" s="201"/>
      <c r="T97" s="201"/>
      <c r="U97" s="201"/>
      <c r="V97" s="201"/>
      <c r="W97" s="201"/>
      <c r="X97" s="201"/>
      <c r="Y97" s="201"/>
      <c r="Z97" s="202"/>
      <c r="AA97" s="202"/>
      <c r="AB97" s="201"/>
      <c r="AC97" s="201"/>
      <c r="AD97" s="201"/>
      <c r="AE97" s="201"/>
      <c r="AF97" s="201"/>
      <c r="AG97" s="201"/>
      <c r="AH97" s="201"/>
      <c r="AI97" s="201"/>
      <c r="AJ97" s="201"/>
    </row>
    <row r="98" spans="1:36" ht="14.25">
      <c r="A98" s="201"/>
      <c r="B98" s="201"/>
      <c r="C98" s="201"/>
      <c r="D98" s="201"/>
      <c r="E98" s="201"/>
      <c r="F98" s="201"/>
      <c r="G98" s="201"/>
      <c r="H98" s="201"/>
      <c r="I98" s="201"/>
      <c r="J98" s="201"/>
      <c r="K98" s="201"/>
      <c r="L98" s="201"/>
      <c r="M98" s="201"/>
      <c r="N98" s="201"/>
      <c r="O98" s="201"/>
      <c r="P98" s="201"/>
      <c r="Q98" s="201"/>
      <c r="R98" s="201"/>
      <c r="S98" s="201"/>
      <c r="T98" s="201"/>
      <c r="U98" s="201"/>
      <c r="V98" s="201"/>
      <c r="W98" s="201"/>
      <c r="X98" s="201"/>
      <c r="Y98" s="201"/>
      <c r="Z98" s="202"/>
      <c r="AA98" s="202"/>
      <c r="AB98" s="201"/>
      <c r="AC98" s="201"/>
      <c r="AD98" s="201"/>
      <c r="AE98" s="201"/>
      <c r="AF98" s="201"/>
      <c r="AG98" s="201"/>
      <c r="AH98" s="201"/>
      <c r="AI98" s="201"/>
      <c r="AJ98" s="201"/>
    </row>
    <row r="99" spans="1:36" ht="14.25">
      <c r="A99" s="201"/>
      <c r="B99" s="201"/>
      <c r="C99" s="201"/>
      <c r="D99" s="201"/>
      <c r="E99" s="201"/>
      <c r="F99" s="201"/>
      <c r="G99" s="201"/>
      <c r="H99" s="201"/>
      <c r="I99" s="201"/>
      <c r="J99" s="201"/>
      <c r="K99" s="201"/>
      <c r="L99" s="201"/>
      <c r="M99" s="201"/>
      <c r="N99" s="201"/>
      <c r="O99" s="201"/>
      <c r="P99" s="201"/>
      <c r="Q99" s="201"/>
      <c r="R99" s="201"/>
      <c r="S99" s="201"/>
      <c r="T99" s="201"/>
      <c r="U99" s="201"/>
      <c r="V99" s="201"/>
      <c r="W99" s="201"/>
      <c r="X99" s="201"/>
      <c r="Y99" s="201"/>
      <c r="Z99" s="202"/>
      <c r="AA99" s="202"/>
      <c r="AB99" s="201"/>
      <c r="AC99" s="201"/>
      <c r="AD99" s="201"/>
      <c r="AE99" s="201"/>
      <c r="AF99" s="201"/>
      <c r="AG99" s="201"/>
      <c r="AH99" s="201"/>
      <c r="AI99" s="201"/>
      <c r="AJ99" s="201"/>
    </row>
    <row r="100" spans="1:36" ht="14.25">
      <c r="A100" s="201"/>
      <c r="B100" s="201"/>
      <c r="C100" s="201"/>
      <c r="D100" s="201"/>
      <c r="E100" s="201"/>
      <c r="F100" s="201"/>
      <c r="G100" s="201"/>
      <c r="H100" s="201"/>
      <c r="I100" s="201"/>
      <c r="J100" s="201"/>
      <c r="K100" s="201"/>
      <c r="L100" s="201"/>
      <c r="M100" s="201"/>
      <c r="N100" s="201"/>
      <c r="O100" s="201"/>
      <c r="P100" s="201"/>
      <c r="Q100" s="201"/>
      <c r="R100" s="201"/>
      <c r="S100" s="201"/>
      <c r="T100" s="201"/>
      <c r="U100" s="201"/>
      <c r="V100" s="201"/>
      <c r="W100" s="201"/>
      <c r="X100" s="201"/>
      <c r="Y100" s="201"/>
      <c r="Z100" s="202"/>
      <c r="AA100" s="202"/>
      <c r="AB100" s="201"/>
      <c r="AC100" s="201"/>
      <c r="AD100" s="201"/>
      <c r="AE100" s="201"/>
      <c r="AF100" s="201"/>
      <c r="AG100" s="201"/>
      <c r="AH100" s="201"/>
      <c r="AI100" s="201"/>
      <c r="AJ100" s="201"/>
    </row>
    <row r="101" spans="1:36" ht="14.25">
      <c r="A101" s="201"/>
      <c r="B101" s="201"/>
      <c r="C101" s="201"/>
      <c r="D101" s="201"/>
      <c r="E101" s="201"/>
      <c r="F101" s="201"/>
      <c r="G101" s="201"/>
      <c r="H101" s="201"/>
      <c r="I101" s="201"/>
      <c r="J101" s="201"/>
      <c r="K101" s="201"/>
      <c r="L101" s="201"/>
      <c r="M101" s="201"/>
      <c r="N101" s="201"/>
      <c r="O101" s="201"/>
      <c r="P101" s="201"/>
      <c r="Q101" s="201"/>
      <c r="R101" s="201"/>
      <c r="S101" s="201"/>
      <c r="T101" s="201"/>
      <c r="U101" s="201"/>
      <c r="V101" s="201"/>
      <c r="W101" s="201"/>
      <c r="X101" s="201"/>
      <c r="Y101" s="201"/>
      <c r="Z101" s="202"/>
      <c r="AA101" s="202"/>
      <c r="AB101" s="201"/>
      <c r="AC101" s="201"/>
      <c r="AD101" s="201"/>
      <c r="AE101" s="201"/>
      <c r="AF101" s="201"/>
      <c r="AG101" s="201"/>
      <c r="AH101" s="201"/>
      <c r="AI101" s="201"/>
      <c r="AJ101" s="201"/>
    </row>
    <row r="102" spans="1:36" ht="14.25">
      <c r="A102" s="201"/>
      <c r="B102" s="201"/>
      <c r="C102" s="201"/>
      <c r="D102" s="201"/>
      <c r="E102" s="201"/>
      <c r="F102" s="201"/>
      <c r="G102" s="201"/>
      <c r="H102" s="201"/>
      <c r="I102" s="201"/>
      <c r="J102" s="201"/>
      <c r="K102" s="201"/>
      <c r="L102" s="201"/>
      <c r="M102" s="201"/>
      <c r="N102" s="201"/>
      <c r="O102" s="201"/>
      <c r="P102" s="201"/>
      <c r="Q102" s="201"/>
      <c r="R102" s="201"/>
      <c r="S102" s="201"/>
      <c r="T102" s="201"/>
      <c r="U102" s="201"/>
      <c r="V102" s="201"/>
      <c r="W102" s="201"/>
      <c r="X102" s="201"/>
      <c r="Y102" s="201"/>
      <c r="Z102" s="202"/>
      <c r="AA102" s="202"/>
      <c r="AB102" s="201"/>
      <c r="AC102" s="201"/>
      <c r="AD102" s="201"/>
      <c r="AE102" s="201"/>
      <c r="AF102" s="201"/>
      <c r="AG102" s="201"/>
      <c r="AH102" s="201"/>
      <c r="AI102" s="201"/>
      <c r="AJ102" s="201"/>
    </row>
    <row r="103" spans="1:36" ht="14.25">
      <c r="A103" s="201"/>
      <c r="B103" s="201"/>
      <c r="C103" s="201"/>
      <c r="D103" s="201"/>
      <c r="E103" s="201"/>
      <c r="F103" s="201"/>
      <c r="G103" s="201"/>
      <c r="H103" s="201"/>
      <c r="I103" s="201"/>
      <c r="J103" s="201"/>
      <c r="K103" s="201"/>
      <c r="L103" s="201"/>
      <c r="M103" s="201"/>
      <c r="N103" s="201"/>
      <c r="O103" s="201"/>
      <c r="P103" s="201"/>
      <c r="Q103" s="201"/>
      <c r="R103" s="201"/>
      <c r="S103" s="201"/>
      <c r="T103" s="201"/>
      <c r="U103" s="201"/>
      <c r="V103" s="201"/>
      <c r="W103" s="201"/>
      <c r="X103" s="201"/>
      <c r="Y103" s="201"/>
      <c r="Z103" s="202"/>
      <c r="AA103" s="202"/>
      <c r="AB103" s="201"/>
      <c r="AC103" s="201"/>
      <c r="AD103" s="201"/>
      <c r="AE103" s="201"/>
      <c r="AF103" s="201"/>
      <c r="AG103" s="201"/>
      <c r="AH103" s="201"/>
      <c r="AI103" s="201"/>
      <c r="AJ103" s="201"/>
    </row>
    <row r="104" spans="1:36" ht="14.25">
      <c r="A104" s="201"/>
      <c r="B104" s="201"/>
      <c r="C104" s="201"/>
      <c r="D104" s="201"/>
      <c r="E104" s="201"/>
      <c r="F104" s="201"/>
      <c r="G104" s="201"/>
      <c r="H104" s="201"/>
      <c r="I104" s="201"/>
      <c r="J104" s="201"/>
      <c r="K104" s="201"/>
      <c r="L104" s="201"/>
      <c r="M104" s="201"/>
      <c r="N104" s="201"/>
      <c r="O104" s="201"/>
      <c r="P104" s="201"/>
      <c r="Q104" s="201"/>
      <c r="R104" s="201"/>
      <c r="S104" s="201"/>
      <c r="T104" s="201"/>
      <c r="U104" s="201"/>
      <c r="V104" s="201"/>
      <c r="W104" s="201"/>
      <c r="X104" s="201"/>
      <c r="Y104" s="201"/>
      <c r="Z104" s="202"/>
      <c r="AA104" s="202"/>
      <c r="AB104" s="201"/>
      <c r="AC104" s="201"/>
      <c r="AD104" s="201"/>
      <c r="AE104" s="201"/>
      <c r="AF104" s="201"/>
      <c r="AG104" s="201"/>
      <c r="AH104" s="201"/>
      <c r="AI104" s="201"/>
      <c r="AJ104" s="201"/>
    </row>
    <row r="105" spans="1:36" ht="14.25">
      <c r="A105" s="201"/>
      <c r="B105" s="201"/>
      <c r="C105" s="201"/>
      <c r="D105" s="201"/>
      <c r="E105" s="201"/>
      <c r="F105" s="201"/>
      <c r="G105" s="201"/>
      <c r="H105" s="201"/>
      <c r="I105" s="201"/>
      <c r="J105" s="201"/>
      <c r="K105" s="201"/>
      <c r="L105" s="201"/>
      <c r="M105" s="201"/>
      <c r="N105" s="201"/>
      <c r="O105" s="201"/>
      <c r="P105" s="201"/>
      <c r="Q105" s="201"/>
      <c r="R105" s="201"/>
      <c r="S105" s="201"/>
      <c r="T105" s="201"/>
      <c r="U105" s="201"/>
      <c r="V105" s="201"/>
      <c r="W105" s="201"/>
      <c r="X105" s="201"/>
      <c r="Y105" s="201"/>
      <c r="Z105" s="202"/>
      <c r="AA105" s="202"/>
      <c r="AB105" s="201"/>
      <c r="AC105" s="201"/>
      <c r="AD105" s="201"/>
      <c r="AE105" s="201"/>
      <c r="AF105" s="201"/>
      <c r="AG105" s="201"/>
      <c r="AH105" s="201"/>
      <c r="AI105" s="201"/>
      <c r="AJ105" s="201"/>
    </row>
    <row r="106" spans="1:36" ht="14.25">
      <c r="A106" s="201"/>
      <c r="B106" s="201"/>
      <c r="C106" s="201"/>
      <c r="D106" s="201"/>
      <c r="E106" s="201"/>
      <c r="F106" s="201"/>
      <c r="G106" s="201"/>
      <c r="H106" s="201"/>
      <c r="I106" s="201"/>
      <c r="J106" s="201"/>
      <c r="K106" s="201"/>
      <c r="L106" s="201"/>
      <c r="M106" s="201"/>
      <c r="N106" s="201"/>
      <c r="O106" s="201"/>
      <c r="P106" s="201"/>
      <c r="Q106" s="201"/>
      <c r="R106" s="201"/>
      <c r="S106" s="201"/>
      <c r="T106" s="201"/>
      <c r="U106" s="201"/>
      <c r="V106" s="201"/>
      <c r="W106" s="201"/>
      <c r="X106" s="201"/>
      <c r="Y106" s="201"/>
      <c r="Z106" s="202"/>
      <c r="AA106" s="202"/>
      <c r="AB106" s="201"/>
      <c r="AC106" s="201"/>
      <c r="AD106" s="201"/>
      <c r="AE106" s="201"/>
      <c r="AF106" s="201"/>
      <c r="AG106" s="201"/>
      <c r="AH106" s="201"/>
      <c r="AI106" s="201"/>
      <c r="AJ106" s="201"/>
    </row>
    <row r="107" spans="1:36" ht="14.25">
      <c r="A107" s="201"/>
      <c r="B107" s="201"/>
      <c r="C107" s="201"/>
      <c r="D107" s="201"/>
      <c r="E107" s="201"/>
      <c r="F107" s="201"/>
      <c r="G107" s="201"/>
      <c r="H107" s="201"/>
      <c r="I107" s="201"/>
      <c r="J107" s="201"/>
      <c r="K107" s="201"/>
      <c r="L107" s="201"/>
      <c r="M107" s="201"/>
      <c r="N107" s="201"/>
      <c r="O107" s="201"/>
      <c r="P107" s="201"/>
      <c r="Q107" s="201"/>
      <c r="R107" s="201"/>
      <c r="S107" s="201"/>
      <c r="T107" s="201"/>
      <c r="U107" s="201"/>
      <c r="V107" s="201"/>
      <c r="W107" s="201"/>
      <c r="X107" s="201"/>
      <c r="Y107" s="201"/>
      <c r="Z107" s="202"/>
      <c r="AA107" s="202"/>
      <c r="AB107" s="201"/>
      <c r="AC107" s="201"/>
      <c r="AD107" s="201"/>
      <c r="AE107" s="201"/>
      <c r="AF107" s="201"/>
      <c r="AG107" s="201"/>
      <c r="AH107" s="201"/>
      <c r="AI107" s="201"/>
      <c r="AJ107" s="201"/>
    </row>
    <row r="108" spans="1:36" ht="14.25">
      <c r="A108" s="201"/>
      <c r="B108" s="201"/>
      <c r="C108" s="201"/>
      <c r="D108" s="201"/>
      <c r="E108" s="201"/>
      <c r="F108" s="201"/>
      <c r="G108" s="201"/>
      <c r="H108" s="201"/>
      <c r="I108" s="201"/>
      <c r="J108" s="201"/>
      <c r="K108" s="201"/>
      <c r="L108" s="201"/>
      <c r="M108" s="201"/>
      <c r="N108" s="201"/>
      <c r="O108" s="201"/>
      <c r="P108" s="201"/>
      <c r="Q108" s="201"/>
      <c r="R108" s="201"/>
      <c r="S108" s="201"/>
      <c r="T108" s="201"/>
      <c r="U108" s="201"/>
      <c r="V108" s="201"/>
      <c r="W108" s="201"/>
      <c r="X108" s="201"/>
      <c r="Y108" s="201"/>
      <c r="Z108" s="202"/>
      <c r="AA108" s="202"/>
      <c r="AB108" s="201"/>
      <c r="AC108" s="201"/>
      <c r="AD108" s="201"/>
      <c r="AE108" s="201"/>
      <c r="AF108" s="201"/>
      <c r="AG108" s="201"/>
      <c r="AH108" s="201"/>
      <c r="AI108" s="201"/>
      <c r="AJ108" s="201"/>
    </row>
    <row r="109" spans="1:36" ht="14.25">
      <c r="A109" s="201"/>
      <c r="B109" s="201"/>
      <c r="C109" s="201"/>
      <c r="D109" s="201"/>
      <c r="E109" s="201"/>
      <c r="F109" s="201"/>
      <c r="G109" s="201"/>
      <c r="H109" s="201"/>
      <c r="I109" s="201"/>
      <c r="J109" s="201"/>
      <c r="K109" s="201"/>
      <c r="L109" s="201"/>
      <c r="M109" s="201"/>
      <c r="N109" s="201"/>
      <c r="O109" s="201"/>
      <c r="P109" s="201"/>
      <c r="Q109" s="201"/>
      <c r="R109" s="201"/>
      <c r="S109" s="201"/>
      <c r="T109" s="201"/>
      <c r="U109" s="201"/>
      <c r="V109" s="201"/>
      <c r="W109" s="201"/>
      <c r="X109" s="201"/>
      <c r="Y109" s="201"/>
      <c r="Z109" s="202"/>
      <c r="AA109" s="202"/>
      <c r="AB109" s="201"/>
      <c r="AC109" s="201"/>
      <c r="AD109" s="201"/>
      <c r="AE109" s="201"/>
      <c r="AF109" s="201"/>
      <c r="AG109" s="201"/>
      <c r="AH109" s="201"/>
      <c r="AI109" s="201"/>
      <c r="AJ109" s="201"/>
    </row>
    <row r="110" spans="1:36" ht="14.25">
      <c r="A110" s="201"/>
      <c r="B110" s="201"/>
      <c r="C110" s="201"/>
      <c r="D110" s="201"/>
      <c r="E110" s="201"/>
      <c r="F110" s="201"/>
      <c r="G110" s="201"/>
      <c r="H110" s="201"/>
      <c r="I110" s="201"/>
      <c r="J110" s="201"/>
      <c r="K110" s="201"/>
      <c r="L110" s="201"/>
      <c r="M110" s="201"/>
      <c r="N110" s="201"/>
      <c r="O110" s="201"/>
      <c r="P110" s="201"/>
      <c r="Q110" s="201"/>
      <c r="R110" s="201"/>
      <c r="S110" s="201"/>
      <c r="T110" s="201"/>
      <c r="U110" s="201"/>
      <c r="V110" s="201"/>
      <c r="W110" s="201"/>
      <c r="X110" s="201"/>
      <c r="Y110" s="201"/>
      <c r="Z110" s="202"/>
      <c r="AA110" s="202"/>
      <c r="AB110" s="201"/>
      <c r="AC110" s="201"/>
      <c r="AD110" s="201"/>
      <c r="AE110" s="201"/>
      <c r="AF110" s="201"/>
      <c r="AG110" s="201"/>
      <c r="AH110" s="201"/>
      <c r="AI110" s="201"/>
      <c r="AJ110" s="201"/>
    </row>
    <row r="111" spans="1:36" ht="14.25">
      <c r="A111" s="201"/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201"/>
      <c r="O111" s="201"/>
      <c r="P111" s="201"/>
      <c r="Q111" s="201"/>
      <c r="R111" s="201"/>
      <c r="S111" s="201"/>
      <c r="T111" s="201"/>
      <c r="U111" s="201"/>
      <c r="V111" s="201"/>
      <c r="W111" s="201"/>
      <c r="X111" s="201"/>
      <c r="Y111" s="201"/>
      <c r="Z111" s="202"/>
      <c r="AA111" s="202"/>
      <c r="AB111" s="201"/>
      <c r="AC111" s="201"/>
      <c r="AD111" s="201"/>
      <c r="AE111" s="201"/>
      <c r="AF111" s="201"/>
      <c r="AG111" s="201"/>
      <c r="AH111" s="201"/>
      <c r="AI111" s="201"/>
      <c r="AJ111" s="201"/>
    </row>
    <row r="112" spans="1:36" ht="14.25">
      <c r="A112" s="201"/>
      <c r="B112" s="201"/>
      <c r="C112" s="201"/>
      <c r="D112" s="201"/>
      <c r="E112" s="201"/>
      <c r="F112" s="201"/>
      <c r="G112" s="201"/>
      <c r="H112" s="201"/>
      <c r="I112" s="201"/>
      <c r="J112" s="201"/>
      <c r="K112" s="201"/>
      <c r="L112" s="201"/>
      <c r="M112" s="201"/>
      <c r="N112" s="201"/>
      <c r="O112" s="201"/>
      <c r="P112" s="201"/>
      <c r="Q112" s="201"/>
      <c r="R112" s="201"/>
      <c r="S112" s="201"/>
      <c r="T112" s="201"/>
      <c r="U112" s="201"/>
      <c r="V112" s="201"/>
      <c r="W112" s="201"/>
      <c r="X112" s="201"/>
      <c r="Y112" s="201"/>
      <c r="Z112" s="202"/>
      <c r="AA112" s="202"/>
      <c r="AB112" s="201"/>
      <c r="AC112" s="201"/>
      <c r="AD112" s="201"/>
      <c r="AE112" s="201"/>
      <c r="AF112" s="201"/>
      <c r="AG112" s="201"/>
      <c r="AH112" s="201"/>
      <c r="AI112" s="201"/>
      <c r="AJ112" s="201"/>
    </row>
    <row r="113" spans="1:36" ht="14.25">
      <c r="A113" s="201"/>
      <c r="B113" s="201"/>
      <c r="C113" s="201"/>
      <c r="D113" s="201"/>
      <c r="E113" s="201"/>
      <c r="F113" s="201"/>
      <c r="G113" s="201"/>
      <c r="H113" s="201"/>
      <c r="I113" s="201"/>
      <c r="J113" s="201"/>
      <c r="K113" s="201"/>
      <c r="L113" s="201"/>
      <c r="M113" s="201"/>
      <c r="N113" s="201"/>
      <c r="O113" s="201"/>
      <c r="P113" s="201"/>
      <c r="Q113" s="201"/>
      <c r="R113" s="201"/>
      <c r="S113" s="201"/>
      <c r="T113" s="201"/>
      <c r="U113" s="201"/>
      <c r="V113" s="201"/>
      <c r="W113" s="201"/>
      <c r="X113" s="201"/>
      <c r="Y113" s="201"/>
      <c r="Z113" s="202"/>
      <c r="AA113" s="202"/>
      <c r="AB113" s="201"/>
      <c r="AC113" s="201"/>
      <c r="AD113" s="201"/>
      <c r="AE113" s="201"/>
      <c r="AF113" s="201"/>
      <c r="AG113" s="201"/>
      <c r="AH113" s="201"/>
      <c r="AI113" s="201"/>
      <c r="AJ113" s="201"/>
    </row>
    <row r="114" spans="1:36" ht="14.25">
      <c r="A114" s="201"/>
      <c r="B114" s="201"/>
      <c r="C114" s="201"/>
      <c r="D114" s="201"/>
      <c r="E114" s="201"/>
      <c r="F114" s="201"/>
      <c r="G114" s="201"/>
      <c r="H114" s="201"/>
      <c r="I114" s="201"/>
      <c r="J114" s="201"/>
      <c r="K114" s="201"/>
      <c r="L114" s="201"/>
      <c r="M114" s="201"/>
      <c r="N114" s="201"/>
      <c r="O114" s="201"/>
      <c r="P114" s="201"/>
      <c r="Q114" s="201"/>
      <c r="R114" s="201"/>
      <c r="S114" s="201"/>
      <c r="T114" s="201"/>
      <c r="U114" s="201"/>
      <c r="V114" s="201"/>
      <c r="W114" s="201"/>
      <c r="X114" s="201"/>
      <c r="Y114" s="201"/>
      <c r="Z114" s="202"/>
      <c r="AA114" s="202"/>
      <c r="AB114" s="201"/>
      <c r="AC114" s="201"/>
      <c r="AD114" s="201"/>
      <c r="AE114" s="201"/>
      <c r="AF114" s="201"/>
      <c r="AG114" s="201"/>
      <c r="AH114" s="201"/>
      <c r="AI114" s="201"/>
      <c r="AJ114" s="201"/>
    </row>
    <row r="115" spans="1:36" ht="14.25">
      <c r="A115" s="201"/>
      <c r="B115" s="201"/>
      <c r="C115" s="201"/>
      <c r="D115" s="201"/>
      <c r="E115" s="201"/>
      <c r="F115" s="201"/>
      <c r="G115" s="201"/>
      <c r="H115" s="201"/>
      <c r="I115" s="201"/>
      <c r="J115" s="201"/>
      <c r="K115" s="201"/>
      <c r="L115" s="201"/>
      <c r="M115" s="201"/>
      <c r="N115" s="201"/>
      <c r="O115" s="201"/>
      <c r="P115" s="201"/>
      <c r="Q115" s="201"/>
      <c r="R115" s="201"/>
      <c r="S115" s="201"/>
      <c r="T115" s="201"/>
      <c r="U115" s="201"/>
      <c r="V115" s="201"/>
      <c r="W115" s="201"/>
      <c r="X115" s="201"/>
      <c r="Y115" s="201"/>
      <c r="Z115" s="202"/>
      <c r="AA115" s="202"/>
      <c r="AB115" s="201"/>
      <c r="AC115" s="201"/>
      <c r="AD115" s="201"/>
      <c r="AE115" s="201"/>
      <c r="AF115" s="201"/>
      <c r="AG115" s="201"/>
      <c r="AH115" s="201"/>
      <c r="AI115" s="201"/>
      <c r="AJ115" s="201"/>
    </row>
    <row r="116" spans="1:36" ht="14.25">
      <c r="A116" s="201"/>
      <c r="B116" s="201"/>
      <c r="C116" s="201"/>
      <c r="D116" s="201"/>
      <c r="E116" s="201"/>
      <c r="F116" s="201"/>
      <c r="G116" s="201"/>
      <c r="H116" s="201"/>
      <c r="I116" s="201"/>
      <c r="J116" s="201"/>
      <c r="K116" s="201"/>
      <c r="L116" s="201"/>
      <c r="M116" s="201"/>
      <c r="N116" s="201"/>
      <c r="O116" s="201"/>
      <c r="P116" s="201"/>
      <c r="Q116" s="201"/>
      <c r="R116" s="201"/>
      <c r="S116" s="201"/>
      <c r="T116" s="201"/>
      <c r="U116" s="201"/>
      <c r="V116" s="201"/>
      <c r="W116" s="201"/>
      <c r="X116" s="201"/>
      <c r="Y116" s="201"/>
      <c r="Z116" s="202"/>
      <c r="AA116" s="202"/>
      <c r="AB116" s="201"/>
      <c r="AC116" s="201"/>
      <c r="AD116" s="201"/>
      <c r="AE116" s="201"/>
      <c r="AF116" s="201"/>
      <c r="AG116" s="201"/>
      <c r="AH116" s="201"/>
      <c r="AI116" s="201"/>
      <c r="AJ116" s="201"/>
    </row>
    <row r="117" spans="1:36" ht="14.25">
      <c r="A117" s="201"/>
      <c r="B117" s="201"/>
      <c r="C117" s="201"/>
      <c r="D117" s="201"/>
      <c r="E117" s="201"/>
      <c r="F117" s="201"/>
      <c r="G117" s="201"/>
      <c r="H117" s="201"/>
      <c r="I117" s="201"/>
      <c r="J117" s="201"/>
      <c r="K117" s="201"/>
      <c r="L117" s="201"/>
      <c r="M117" s="201"/>
      <c r="N117" s="201"/>
      <c r="O117" s="201"/>
      <c r="P117" s="201"/>
      <c r="Q117" s="201"/>
      <c r="R117" s="201"/>
      <c r="S117" s="201"/>
      <c r="T117" s="201"/>
      <c r="U117" s="201"/>
      <c r="V117" s="201"/>
      <c r="W117" s="201"/>
      <c r="X117" s="201"/>
      <c r="Y117" s="201"/>
      <c r="Z117" s="202"/>
      <c r="AA117" s="202"/>
      <c r="AB117" s="201"/>
      <c r="AC117" s="201"/>
      <c r="AD117" s="201"/>
      <c r="AE117" s="201"/>
      <c r="AF117" s="201"/>
      <c r="AG117" s="201"/>
      <c r="AH117" s="201"/>
      <c r="AI117" s="201"/>
      <c r="AJ117" s="201"/>
    </row>
    <row r="118" spans="1:36" ht="14.25">
      <c r="A118" s="201"/>
      <c r="B118" s="201"/>
      <c r="C118" s="201"/>
      <c r="D118" s="201"/>
      <c r="E118" s="201"/>
      <c r="F118" s="201"/>
      <c r="G118" s="201"/>
      <c r="H118" s="201"/>
      <c r="I118" s="201"/>
      <c r="J118" s="201"/>
      <c r="K118" s="201"/>
      <c r="L118" s="201"/>
      <c r="M118" s="201"/>
      <c r="N118" s="201"/>
      <c r="O118" s="201"/>
      <c r="P118" s="201"/>
      <c r="Q118" s="201"/>
      <c r="R118" s="201"/>
      <c r="S118" s="201"/>
      <c r="T118" s="201"/>
      <c r="U118" s="201"/>
      <c r="V118" s="201"/>
      <c r="W118" s="201"/>
      <c r="X118" s="201"/>
      <c r="Y118" s="201"/>
      <c r="Z118" s="202"/>
      <c r="AA118" s="202"/>
      <c r="AB118" s="201"/>
      <c r="AC118" s="201"/>
      <c r="AD118" s="201"/>
      <c r="AE118" s="201"/>
      <c r="AF118" s="201"/>
      <c r="AG118" s="201"/>
      <c r="AH118" s="201"/>
      <c r="AI118" s="201"/>
      <c r="AJ118" s="201"/>
    </row>
    <row r="119" spans="1:36" ht="14.25">
      <c r="A119" s="201"/>
      <c r="B119" s="201"/>
      <c r="C119" s="201"/>
      <c r="D119" s="201"/>
      <c r="E119" s="201"/>
      <c r="F119" s="201"/>
      <c r="G119" s="201"/>
      <c r="H119" s="201"/>
      <c r="I119" s="201"/>
      <c r="J119" s="201"/>
      <c r="K119" s="201"/>
      <c r="L119" s="201"/>
      <c r="M119" s="201"/>
      <c r="N119" s="201"/>
      <c r="O119" s="201"/>
      <c r="P119" s="201"/>
      <c r="Q119" s="201"/>
      <c r="R119" s="201"/>
      <c r="S119" s="201"/>
      <c r="T119" s="201"/>
      <c r="U119" s="201"/>
      <c r="V119" s="201"/>
      <c r="W119" s="201"/>
      <c r="X119" s="201"/>
      <c r="Y119" s="201"/>
      <c r="Z119" s="202"/>
      <c r="AA119" s="202"/>
      <c r="AB119" s="201"/>
      <c r="AC119" s="201"/>
      <c r="AD119" s="201"/>
      <c r="AE119" s="201"/>
      <c r="AF119" s="201"/>
      <c r="AG119" s="201"/>
      <c r="AH119" s="201"/>
      <c r="AI119" s="201"/>
      <c r="AJ119" s="201"/>
    </row>
    <row r="120" spans="1:36" ht="14.25">
      <c r="A120" s="201"/>
      <c r="B120" s="201"/>
      <c r="C120" s="201"/>
      <c r="D120" s="201"/>
      <c r="E120" s="201"/>
      <c r="F120" s="201"/>
      <c r="G120" s="201"/>
      <c r="H120" s="201"/>
      <c r="I120" s="201"/>
      <c r="J120" s="201"/>
      <c r="K120" s="201"/>
      <c r="L120" s="201"/>
      <c r="M120" s="201"/>
      <c r="N120" s="201"/>
      <c r="O120" s="201"/>
      <c r="P120" s="201"/>
      <c r="Q120" s="201"/>
      <c r="R120" s="201"/>
      <c r="S120" s="201"/>
      <c r="T120" s="201"/>
      <c r="U120" s="201"/>
      <c r="V120" s="201"/>
      <c r="W120" s="201"/>
      <c r="X120" s="201"/>
      <c r="Y120" s="201"/>
      <c r="Z120" s="202"/>
      <c r="AA120" s="202"/>
      <c r="AB120" s="201"/>
      <c r="AC120" s="201"/>
      <c r="AD120" s="201"/>
      <c r="AE120" s="201"/>
      <c r="AF120" s="201"/>
      <c r="AG120" s="201"/>
      <c r="AH120" s="201"/>
      <c r="AI120" s="201"/>
      <c r="AJ120" s="201"/>
    </row>
    <row r="121" spans="1:36" ht="14.25">
      <c r="A121" s="201"/>
      <c r="B121" s="201"/>
      <c r="C121" s="201"/>
      <c r="D121" s="201"/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2"/>
      <c r="AA121" s="202"/>
      <c r="AB121" s="201"/>
      <c r="AC121" s="201"/>
      <c r="AD121" s="201"/>
      <c r="AE121" s="201"/>
      <c r="AF121" s="201"/>
      <c r="AG121" s="201"/>
      <c r="AH121" s="201"/>
      <c r="AI121" s="201"/>
      <c r="AJ121" s="201"/>
    </row>
    <row r="122" spans="1:36" ht="14.25">
      <c r="A122" s="201"/>
      <c r="B122" s="201"/>
      <c r="C122" s="201"/>
      <c r="D122" s="201"/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2"/>
      <c r="AA122" s="202"/>
      <c r="AB122" s="201"/>
      <c r="AC122" s="201"/>
      <c r="AD122" s="201"/>
      <c r="AE122" s="201"/>
      <c r="AF122" s="201"/>
      <c r="AG122" s="201"/>
      <c r="AH122" s="201"/>
      <c r="AI122" s="201"/>
      <c r="AJ122" s="201"/>
    </row>
    <row r="123" spans="1:36" ht="14.25">
      <c r="A123" s="201"/>
      <c r="B123" s="201"/>
      <c r="C123" s="201"/>
      <c r="D123" s="201"/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2"/>
      <c r="AA123" s="202"/>
      <c r="AB123" s="201"/>
      <c r="AC123" s="201"/>
      <c r="AD123" s="201"/>
      <c r="AE123" s="201"/>
      <c r="AF123" s="201"/>
      <c r="AG123" s="201"/>
      <c r="AH123" s="201"/>
      <c r="AI123" s="201"/>
      <c r="AJ123" s="201"/>
    </row>
    <row r="124" spans="1:36" ht="14.25">
      <c r="A124" s="201"/>
      <c r="B124" s="201"/>
      <c r="C124" s="201"/>
      <c r="D124" s="201"/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2"/>
      <c r="AA124" s="202"/>
      <c r="AB124" s="201"/>
      <c r="AC124" s="201"/>
      <c r="AD124" s="201"/>
      <c r="AE124" s="201"/>
      <c r="AF124" s="201"/>
      <c r="AG124" s="201"/>
      <c r="AH124" s="201"/>
      <c r="AI124" s="201"/>
      <c r="AJ124" s="201"/>
    </row>
    <row r="125" spans="1:36" ht="14.25">
      <c r="A125" s="201"/>
      <c r="B125" s="201"/>
      <c r="C125" s="201"/>
      <c r="D125" s="201"/>
      <c r="E125" s="201"/>
      <c r="F125" s="201"/>
      <c r="G125" s="201"/>
      <c r="H125" s="201"/>
      <c r="I125" s="201"/>
      <c r="J125" s="201"/>
      <c r="K125" s="201"/>
      <c r="L125" s="201"/>
      <c r="M125" s="201"/>
      <c r="N125" s="201"/>
      <c r="O125" s="201"/>
      <c r="P125" s="201"/>
      <c r="Q125" s="201"/>
      <c r="R125" s="201"/>
      <c r="S125" s="201"/>
      <c r="T125" s="201"/>
      <c r="U125" s="201"/>
      <c r="V125" s="201"/>
      <c r="W125" s="201"/>
      <c r="X125" s="201"/>
      <c r="Y125" s="201"/>
      <c r="Z125" s="202"/>
      <c r="AA125" s="202"/>
      <c r="AB125" s="201"/>
      <c r="AC125" s="201"/>
      <c r="AD125" s="201"/>
      <c r="AE125" s="201"/>
      <c r="AF125" s="201"/>
      <c r="AG125" s="201"/>
      <c r="AH125" s="201"/>
      <c r="AI125" s="201"/>
      <c r="AJ125" s="201"/>
    </row>
    <row r="126" spans="1:36" ht="14.25">
      <c r="A126" s="201"/>
      <c r="B126" s="201"/>
      <c r="C126" s="201"/>
      <c r="D126" s="201"/>
      <c r="E126" s="201"/>
      <c r="F126" s="201"/>
      <c r="G126" s="201"/>
      <c r="H126" s="201"/>
      <c r="I126" s="201"/>
      <c r="J126" s="201"/>
      <c r="K126" s="201"/>
      <c r="L126" s="201"/>
      <c r="M126" s="201"/>
      <c r="N126" s="201"/>
      <c r="O126" s="201"/>
      <c r="P126" s="201"/>
      <c r="Q126" s="201"/>
      <c r="R126" s="201"/>
      <c r="S126" s="201"/>
      <c r="T126" s="201"/>
      <c r="U126" s="201"/>
      <c r="V126" s="201"/>
      <c r="W126" s="201"/>
      <c r="X126" s="201"/>
      <c r="Y126" s="201"/>
      <c r="Z126" s="202"/>
      <c r="AA126" s="202"/>
      <c r="AB126" s="201"/>
      <c r="AC126" s="201"/>
      <c r="AD126" s="201"/>
      <c r="AE126" s="201"/>
      <c r="AF126" s="201"/>
      <c r="AG126" s="201"/>
      <c r="AH126" s="201"/>
      <c r="AI126" s="201"/>
      <c r="AJ126" s="201"/>
    </row>
    <row r="127" spans="1:36" ht="14.25">
      <c r="A127" s="201"/>
      <c r="B127" s="201"/>
      <c r="C127" s="201"/>
      <c r="D127" s="201"/>
      <c r="E127" s="201"/>
      <c r="F127" s="201"/>
      <c r="G127" s="201"/>
      <c r="H127" s="201"/>
      <c r="I127" s="201"/>
      <c r="J127" s="201"/>
      <c r="K127" s="201"/>
      <c r="L127" s="201"/>
      <c r="M127" s="201"/>
      <c r="N127" s="201"/>
      <c r="O127" s="201"/>
      <c r="P127" s="201"/>
      <c r="Q127" s="201"/>
      <c r="R127" s="201"/>
      <c r="S127" s="201"/>
      <c r="T127" s="201"/>
      <c r="U127" s="201"/>
      <c r="V127" s="201"/>
      <c r="W127" s="201"/>
      <c r="X127" s="201"/>
      <c r="Y127" s="201"/>
      <c r="Z127" s="202"/>
      <c r="AA127" s="202"/>
      <c r="AB127" s="201"/>
      <c r="AC127" s="201"/>
      <c r="AD127" s="201"/>
      <c r="AE127" s="201"/>
      <c r="AF127" s="201"/>
      <c r="AG127" s="201"/>
      <c r="AH127" s="201"/>
      <c r="AI127" s="201"/>
      <c r="AJ127" s="201"/>
    </row>
    <row r="128" spans="1:36" ht="14.25">
      <c r="A128" s="201"/>
      <c r="B128" s="201"/>
      <c r="C128" s="201"/>
      <c r="D128" s="201"/>
      <c r="E128" s="201"/>
      <c r="F128" s="201"/>
      <c r="G128" s="201"/>
      <c r="H128" s="201"/>
      <c r="I128" s="201"/>
      <c r="J128" s="201"/>
      <c r="K128" s="201"/>
      <c r="L128" s="201"/>
      <c r="M128" s="201"/>
      <c r="N128" s="201"/>
      <c r="O128" s="201"/>
      <c r="P128" s="201"/>
      <c r="Q128" s="201"/>
      <c r="R128" s="201"/>
      <c r="S128" s="201"/>
      <c r="T128" s="201"/>
      <c r="U128" s="201"/>
      <c r="V128" s="201"/>
      <c r="W128" s="201"/>
      <c r="X128" s="201"/>
      <c r="Y128" s="201"/>
      <c r="Z128" s="202"/>
      <c r="AA128" s="202"/>
      <c r="AB128" s="201"/>
      <c r="AC128" s="201"/>
      <c r="AD128" s="201"/>
      <c r="AE128" s="201"/>
      <c r="AF128" s="201"/>
      <c r="AG128" s="201"/>
      <c r="AH128" s="201"/>
      <c r="AI128" s="201"/>
      <c r="AJ128" s="201"/>
    </row>
    <row r="129" spans="1:36" ht="14.25">
      <c r="A129" s="201"/>
      <c r="B129" s="201"/>
      <c r="C129" s="201"/>
      <c r="D129" s="201"/>
      <c r="E129" s="201"/>
      <c r="F129" s="201"/>
      <c r="G129" s="201"/>
      <c r="H129" s="201"/>
      <c r="I129" s="201"/>
      <c r="J129" s="201"/>
      <c r="K129" s="201"/>
      <c r="L129" s="201"/>
      <c r="M129" s="201"/>
      <c r="N129" s="201"/>
      <c r="O129" s="201"/>
      <c r="P129" s="201"/>
      <c r="Q129" s="201"/>
      <c r="R129" s="201"/>
      <c r="S129" s="201"/>
      <c r="T129" s="201"/>
      <c r="U129" s="201"/>
      <c r="V129" s="201"/>
      <c r="W129" s="201"/>
      <c r="X129" s="201"/>
      <c r="Y129" s="201"/>
      <c r="Z129" s="202"/>
      <c r="AA129" s="202"/>
      <c r="AB129" s="201"/>
      <c r="AC129" s="201"/>
      <c r="AD129" s="201"/>
      <c r="AE129" s="201"/>
      <c r="AF129" s="201"/>
      <c r="AG129" s="201"/>
      <c r="AH129" s="201"/>
      <c r="AI129" s="201"/>
      <c r="AJ129" s="201"/>
    </row>
    <row r="130" spans="1:36" ht="14.25">
      <c r="A130" s="201"/>
      <c r="B130" s="201"/>
      <c r="C130" s="201"/>
      <c r="D130" s="201"/>
      <c r="E130" s="201"/>
      <c r="F130" s="201"/>
      <c r="G130" s="201"/>
      <c r="H130" s="201"/>
      <c r="I130" s="201"/>
      <c r="J130" s="201"/>
      <c r="K130" s="201"/>
      <c r="L130" s="201"/>
      <c r="M130" s="201"/>
      <c r="N130" s="201"/>
      <c r="O130" s="201"/>
      <c r="P130" s="201"/>
      <c r="Q130" s="201"/>
      <c r="R130" s="201"/>
      <c r="S130" s="201"/>
      <c r="T130" s="201"/>
      <c r="U130" s="201"/>
      <c r="V130" s="201"/>
      <c r="W130" s="201"/>
      <c r="X130" s="201"/>
      <c r="Y130" s="201"/>
      <c r="Z130" s="202"/>
      <c r="AA130" s="202"/>
      <c r="AB130" s="201"/>
      <c r="AC130" s="201"/>
      <c r="AD130" s="201"/>
      <c r="AE130" s="201"/>
      <c r="AF130" s="201"/>
      <c r="AG130" s="201"/>
      <c r="AH130" s="201"/>
      <c r="AI130" s="201"/>
      <c r="AJ130" s="201"/>
    </row>
    <row r="131" spans="1:36" ht="14.25">
      <c r="A131" s="201"/>
      <c r="B131" s="201"/>
      <c r="C131" s="201"/>
      <c r="D131" s="201"/>
      <c r="E131" s="201"/>
      <c r="F131" s="201"/>
      <c r="G131" s="201"/>
      <c r="H131" s="201"/>
      <c r="I131" s="201"/>
      <c r="J131" s="201"/>
      <c r="K131" s="201"/>
      <c r="L131" s="201"/>
      <c r="M131" s="201"/>
      <c r="N131" s="201"/>
      <c r="O131" s="201"/>
      <c r="P131" s="201"/>
      <c r="Q131" s="201"/>
      <c r="R131" s="201"/>
      <c r="S131" s="201"/>
      <c r="T131" s="201"/>
      <c r="U131" s="201"/>
      <c r="V131" s="201"/>
      <c r="W131" s="201"/>
      <c r="X131" s="201"/>
      <c r="Y131" s="201"/>
      <c r="Z131" s="202"/>
      <c r="AA131" s="202"/>
      <c r="AB131" s="201"/>
      <c r="AC131" s="201"/>
      <c r="AD131" s="201"/>
      <c r="AE131" s="201"/>
      <c r="AF131" s="201"/>
      <c r="AG131" s="201"/>
      <c r="AH131" s="201"/>
      <c r="AI131" s="201"/>
      <c r="AJ131" s="201"/>
    </row>
    <row r="132" spans="1:36" ht="14.25">
      <c r="A132" s="201"/>
      <c r="B132" s="201"/>
      <c r="C132" s="201"/>
      <c r="D132" s="201"/>
      <c r="E132" s="201"/>
      <c r="F132" s="201"/>
      <c r="G132" s="201"/>
      <c r="H132" s="201"/>
      <c r="I132" s="201"/>
      <c r="J132" s="201"/>
      <c r="K132" s="201"/>
      <c r="L132" s="201"/>
      <c r="M132" s="201"/>
      <c r="N132" s="201"/>
      <c r="O132" s="201"/>
      <c r="P132" s="201"/>
      <c r="Q132" s="201"/>
      <c r="R132" s="201"/>
      <c r="S132" s="201"/>
      <c r="T132" s="201"/>
      <c r="U132" s="201"/>
      <c r="V132" s="201"/>
      <c r="W132" s="201"/>
      <c r="X132" s="201"/>
      <c r="Y132" s="201"/>
      <c r="Z132" s="202"/>
      <c r="AA132" s="202"/>
      <c r="AB132" s="201"/>
      <c r="AC132" s="201"/>
      <c r="AD132" s="201"/>
      <c r="AE132" s="201"/>
      <c r="AF132" s="201"/>
      <c r="AG132" s="201"/>
      <c r="AH132" s="201"/>
      <c r="AI132" s="201"/>
      <c r="AJ132" s="201"/>
    </row>
    <row r="133" spans="1:36" ht="14.25">
      <c r="A133" s="201"/>
      <c r="B133" s="201"/>
      <c r="C133" s="201"/>
      <c r="D133" s="201"/>
      <c r="E133" s="201"/>
      <c r="F133" s="201"/>
      <c r="G133" s="201"/>
      <c r="H133" s="201"/>
      <c r="I133" s="201"/>
      <c r="J133" s="201"/>
      <c r="K133" s="201"/>
      <c r="L133" s="201"/>
      <c r="M133" s="201"/>
      <c r="N133" s="201"/>
      <c r="O133" s="201"/>
      <c r="P133" s="201"/>
      <c r="Q133" s="201"/>
      <c r="R133" s="201"/>
      <c r="S133" s="201"/>
      <c r="T133" s="201"/>
      <c r="U133" s="201"/>
      <c r="V133" s="201"/>
      <c r="W133" s="201"/>
      <c r="X133" s="201"/>
      <c r="Y133" s="201"/>
      <c r="Z133" s="202"/>
      <c r="AA133" s="202"/>
      <c r="AB133" s="201"/>
      <c r="AC133" s="201"/>
      <c r="AD133" s="201"/>
      <c r="AE133" s="201"/>
      <c r="AF133" s="201"/>
      <c r="AG133" s="201"/>
      <c r="AH133" s="201"/>
      <c r="AI133" s="201"/>
      <c r="AJ133" s="201"/>
    </row>
    <row r="134" spans="1:36" ht="14.25">
      <c r="A134" s="201"/>
      <c r="B134" s="201"/>
      <c r="C134" s="201"/>
      <c r="D134" s="201"/>
      <c r="E134" s="201"/>
      <c r="F134" s="201"/>
      <c r="G134" s="201"/>
      <c r="H134" s="201"/>
      <c r="I134" s="201"/>
      <c r="J134" s="201"/>
      <c r="K134" s="201"/>
      <c r="L134" s="201"/>
      <c r="M134" s="201"/>
      <c r="N134" s="201"/>
      <c r="O134" s="201"/>
      <c r="P134" s="201"/>
      <c r="Q134" s="201"/>
      <c r="R134" s="201"/>
      <c r="S134" s="201"/>
      <c r="T134" s="201"/>
      <c r="U134" s="201"/>
      <c r="V134" s="201"/>
      <c r="W134" s="201"/>
      <c r="X134" s="201"/>
      <c r="Y134" s="201"/>
      <c r="Z134" s="202"/>
      <c r="AA134" s="202"/>
      <c r="AB134" s="201"/>
      <c r="AC134" s="201"/>
      <c r="AD134" s="201"/>
      <c r="AE134" s="201"/>
      <c r="AF134" s="201"/>
      <c r="AG134" s="201"/>
      <c r="AH134" s="201"/>
      <c r="AI134" s="201"/>
      <c r="AJ134" s="201"/>
    </row>
    <row r="135" spans="1:36" ht="14.25">
      <c r="A135" s="201"/>
      <c r="B135" s="201"/>
      <c r="C135" s="201"/>
      <c r="D135" s="201"/>
      <c r="E135" s="201"/>
      <c r="F135" s="201"/>
      <c r="G135" s="201"/>
      <c r="H135" s="201"/>
      <c r="I135" s="201"/>
      <c r="J135" s="201"/>
      <c r="K135" s="201"/>
      <c r="L135" s="201"/>
      <c r="M135" s="201"/>
      <c r="N135" s="201"/>
      <c r="O135" s="201"/>
      <c r="P135" s="201"/>
      <c r="Q135" s="201"/>
      <c r="R135" s="201"/>
      <c r="S135" s="201"/>
      <c r="T135" s="201"/>
      <c r="U135" s="201"/>
      <c r="V135" s="201"/>
      <c r="W135" s="201"/>
      <c r="X135" s="201"/>
      <c r="Y135" s="201"/>
      <c r="Z135" s="202"/>
      <c r="AA135" s="202"/>
      <c r="AB135" s="201"/>
      <c r="AC135" s="201"/>
      <c r="AD135" s="201"/>
      <c r="AE135" s="201"/>
      <c r="AF135" s="201"/>
      <c r="AG135" s="201"/>
      <c r="AH135" s="201"/>
      <c r="AI135" s="201"/>
      <c r="AJ135" s="201"/>
    </row>
    <row r="136" spans="1:36" ht="14.25">
      <c r="A136" s="201"/>
      <c r="B136" s="201"/>
      <c r="C136" s="201"/>
      <c r="D136" s="201"/>
      <c r="E136" s="201"/>
      <c r="F136" s="201"/>
      <c r="G136" s="201"/>
      <c r="H136" s="201"/>
      <c r="I136" s="201"/>
      <c r="J136" s="201"/>
      <c r="K136" s="201"/>
      <c r="L136" s="201"/>
      <c r="M136" s="201"/>
      <c r="N136" s="201"/>
      <c r="O136" s="201"/>
      <c r="P136" s="201"/>
      <c r="Q136" s="201"/>
      <c r="R136" s="201"/>
      <c r="S136" s="201"/>
      <c r="T136" s="201"/>
      <c r="U136" s="201"/>
      <c r="V136" s="201"/>
      <c r="W136" s="201"/>
      <c r="X136" s="201"/>
      <c r="Y136" s="201"/>
      <c r="Z136" s="202"/>
      <c r="AA136" s="202"/>
      <c r="AB136" s="201"/>
      <c r="AC136" s="201"/>
      <c r="AD136" s="201"/>
      <c r="AE136" s="201"/>
      <c r="AF136" s="201"/>
      <c r="AG136" s="201"/>
      <c r="AH136" s="201"/>
      <c r="AI136" s="201"/>
      <c r="AJ136" s="201"/>
    </row>
    <row r="137" spans="1:36" ht="14.25">
      <c r="A137" s="201"/>
      <c r="B137" s="201"/>
      <c r="C137" s="201"/>
      <c r="D137" s="201"/>
      <c r="E137" s="201"/>
      <c r="F137" s="201"/>
      <c r="G137" s="201"/>
      <c r="H137" s="201"/>
      <c r="I137" s="201"/>
      <c r="J137" s="201"/>
      <c r="K137" s="201"/>
      <c r="L137" s="201"/>
      <c r="M137" s="201"/>
      <c r="N137" s="201"/>
      <c r="O137" s="201"/>
      <c r="P137" s="201"/>
      <c r="Q137" s="201"/>
      <c r="R137" s="201"/>
      <c r="S137" s="201"/>
      <c r="T137" s="201"/>
      <c r="U137" s="201"/>
      <c r="V137" s="201"/>
      <c r="W137" s="201"/>
      <c r="X137" s="201"/>
      <c r="Y137" s="201"/>
      <c r="Z137" s="202"/>
      <c r="AA137" s="202"/>
      <c r="AB137" s="201"/>
      <c r="AC137" s="201"/>
      <c r="AD137" s="201"/>
      <c r="AE137" s="201"/>
      <c r="AF137" s="201"/>
      <c r="AG137" s="201"/>
      <c r="AH137" s="201"/>
      <c r="AI137" s="201"/>
      <c r="AJ137" s="201"/>
    </row>
    <row r="138" spans="1:36" ht="14.25">
      <c r="A138" s="201"/>
      <c r="B138" s="201"/>
      <c r="C138" s="201"/>
      <c r="D138" s="201"/>
      <c r="E138" s="201"/>
      <c r="F138" s="201"/>
      <c r="G138" s="201"/>
      <c r="H138" s="201"/>
      <c r="I138" s="201"/>
      <c r="J138" s="201"/>
      <c r="K138" s="201"/>
      <c r="L138" s="201"/>
      <c r="M138" s="201"/>
      <c r="N138" s="201"/>
      <c r="O138" s="201"/>
      <c r="P138" s="201"/>
      <c r="Q138" s="201"/>
      <c r="R138" s="201"/>
      <c r="S138" s="201"/>
      <c r="T138" s="201"/>
      <c r="U138" s="201"/>
      <c r="V138" s="201"/>
      <c r="W138" s="201"/>
      <c r="X138" s="201"/>
      <c r="Y138" s="201"/>
      <c r="Z138" s="202"/>
      <c r="AA138" s="202"/>
      <c r="AB138" s="201"/>
      <c r="AC138" s="201"/>
      <c r="AD138" s="201"/>
      <c r="AE138" s="201"/>
      <c r="AF138" s="201"/>
      <c r="AG138" s="201"/>
      <c r="AH138" s="201"/>
      <c r="AI138" s="201"/>
      <c r="AJ138" s="201"/>
    </row>
    <row r="139" spans="1:36" ht="14.25">
      <c r="A139" s="201"/>
      <c r="B139" s="201"/>
      <c r="C139" s="201"/>
      <c r="D139" s="201"/>
      <c r="E139" s="201"/>
      <c r="F139" s="201"/>
      <c r="G139" s="201"/>
      <c r="H139" s="201"/>
      <c r="I139" s="201"/>
      <c r="J139" s="201"/>
      <c r="K139" s="201"/>
      <c r="L139" s="201"/>
      <c r="M139" s="201"/>
      <c r="N139" s="201"/>
      <c r="O139" s="201"/>
      <c r="P139" s="201"/>
      <c r="Q139" s="201"/>
      <c r="R139" s="201"/>
      <c r="S139" s="201"/>
      <c r="T139" s="201"/>
      <c r="U139" s="201"/>
      <c r="V139" s="201"/>
      <c r="W139" s="201"/>
      <c r="X139" s="201"/>
      <c r="Y139" s="201"/>
      <c r="Z139" s="202"/>
      <c r="AA139" s="202"/>
      <c r="AB139" s="201"/>
      <c r="AC139" s="201"/>
      <c r="AD139" s="201"/>
      <c r="AE139" s="201"/>
      <c r="AF139" s="201"/>
      <c r="AG139" s="201"/>
      <c r="AH139" s="201"/>
      <c r="AI139" s="201"/>
      <c r="AJ139" s="201"/>
    </row>
    <row r="140" spans="1:36" ht="14.25">
      <c r="A140" s="201"/>
      <c r="B140" s="201"/>
      <c r="C140" s="201"/>
      <c r="D140" s="201"/>
      <c r="E140" s="201"/>
      <c r="F140" s="201"/>
      <c r="G140" s="201"/>
      <c r="H140" s="201"/>
      <c r="I140" s="201"/>
      <c r="J140" s="201"/>
      <c r="K140" s="201"/>
      <c r="L140" s="201"/>
      <c r="M140" s="201"/>
      <c r="N140" s="201"/>
      <c r="O140" s="201"/>
      <c r="P140" s="201"/>
      <c r="Q140" s="201"/>
      <c r="R140" s="201"/>
      <c r="S140" s="201"/>
      <c r="T140" s="201"/>
      <c r="U140" s="201"/>
      <c r="V140" s="201"/>
      <c r="W140" s="201"/>
      <c r="X140" s="201"/>
      <c r="Y140" s="201"/>
      <c r="Z140" s="202"/>
      <c r="AA140" s="202"/>
      <c r="AB140" s="201"/>
      <c r="AC140" s="201"/>
      <c r="AD140" s="201"/>
      <c r="AE140" s="201"/>
      <c r="AF140" s="201"/>
      <c r="AG140" s="201"/>
      <c r="AH140" s="201"/>
      <c r="AI140" s="201"/>
      <c r="AJ140" s="201"/>
    </row>
    <row r="141" spans="1:36" ht="14.25">
      <c r="A141" s="201"/>
      <c r="B141" s="201"/>
      <c r="C141" s="201"/>
      <c r="D141" s="201"/>
      <c r="E141" s="201"/>
      <c r="F141" s="201"/>
      <c r="G141" s="201"/>
      <c r="H141" s="201"/>
      <c r="I141" s="201"/>
      <c r="J141" s="201"/>
      <c r="K141" s="201"/>
      <c r="L141" s="201"/>
      <c r="M141" s="201"/>
      <c r="N141" s="201"/>
      <c r="O141" s="201"/>
      <c r="P141" s="201"/>
      <c r="Q141" s="201"/>
      <c r="R141" s="201"/>
      <c r="S141" s="201"/>
      <c r="T141" s="201"/>
      <c r="U141" s="201"/>
      <c r="V141" s="201"/>
      <c r="W141" s="201"/>
      <c r="X141" s="201"/>
      <c r="Y141" s="201"/>
      <c r="Z141" s="202"/>
      <c r="AA141" s="202"/>
      <c r="AB141" s="201"/>
      <c r="AC141" s="201"/>
      <c r="AD141" s="201"/>
      <c r="AE141" s="201"/>
      <c r="AF141" s="201"/>
      <c r="AG141" s="201"/>
      <c r="AH141" s="201"/>
      <c r="AI141" s="201"/>
      <c r="AJ141" s="201"/>
    </row>
    <row r="142" spans="1:36" ht="14.25">
      <c r="A142" s="201"/>
      <c r="B142" s="201"/>
      <c r="C142" s="201"/>
      <c r="D142" s="201"/>
      <c r="E142" s="201"/>
      <c r="F142" s="201"/>
      <c r="G142" s="201"/>
      <c r="H142" s="201"/>
      <c r="I142" s="201"/>
      <c r="J142" s="201"/>
      <c r="K142" s="201"/>
      <c r="L142" s="201"/>
      <c r="M142" s="201"/>
      <c r="N142" s="201"/>
      <c r="O142" s="201"/>
      <c r="P142" s="201"/>
      <c r="Q142" s="201"/>
      <c r="R142" s="201"/>
      <c r="S142" s="201"/>
      <c r="T142" s="201"/>
      <c r="U142" s="201"/>
      <c r="V142" s="201"/>
      <c r="W142" s="201"/>
      <c r="X142" s="201"/>
      <c r="Y142" s="201"/>
      <c r="Z142" s="202"/>
      <c r="AA142" s="202"/>
      <c r="AB142" s="201"/>
      <c r="AC142" s="201"/>
      <c r="AD142" s="201"/>
      <c r="AE142" s="201"/>
      <c r="AF142" s="201"/>
      <c r="AG142" s="201"/>
      <c r="AH142" s="201"/>
      <c r="AI142" s="201"/>
      <c r="AJ142" s="201"/>
    </row>
    <row r="143" spans="1:36" ht="14.25">
      <c r="A143" s="201"/>
      <c r="B143" s="201"/>
      <c r="C143" s="201"/>
      <c r="D143" s="201"/>
      <c r="E143" s="201"/>
      <c r="F143" s="201"/>
      <c r="G143" s="201"/>
      <c r="H143" s="201"/>
      <c r="I143" s="201"/>
      <c r="J143" s="201"/>
      <c r="K143" s="201"/>
      <c r="L143" s="201"/>
      <c r="M143" s="201"/>
      <c r="N143" s="201"/>
      <c r="O143" s="201"/>
      <c r="P143" s="201"/>
      <c r="Q143" s="201"/>
      <c r="R143" s="201"/>
      <c r="S143" s="201"/>
      <c r="T143" s="201"/>
      <c r="U143" s="201"/>
      <c r="V143" s="201"/>
      <c r="W143" s="201"/>
      <c r="X143" s="201"/>
      <c r="Y143" s="201"/>
      <c r="Z143" s="202"/>
      <c r="AA143" s="202"/>
      <c r="AB143" s="201"/>
      <c r="AC143" s="201"/>
      <c r="AD143" s="201"/>
      <c r="AE143" s="201"/>
      <c r="AF143" s="201"/>
      <c r="AG143" s="201"/>
      <c r="AH143" s="201"/>
      <c r="AI143" s="201"/>
      <c r="AJ143" s="201"/>
    </row>
    <row r="144" spans="1:36" ht="14.25">
      <c r="A144" s="201"/>
      <c r="B144" s="201"/>
      <c r="C144" s="201"/>
      <c r="D144" s="201"/>
      <c r="E144" s="201"/>
      <c r="F144" s="201"/>
      <c r="G144" s="201"/>
      <c r="H144" s="201"/>
      <c r="I144" s="201"/>
      <c r="J144" s="201"/>
      <c r="K144" s="201"/>
      <c r="L144" s="201"/>
      <c r="M144" s="201"/>
      <c r="N144" s="201"/>
      <c r="O144" s="201"/>
      <c r="P144" s="201"/>
      <c r="Q144" s="201"/>
      <c r="R144" s="201"/>
      <c r="S144" s="201"/>
      <c r="T144" s="201"/>
      <c r="U144" s="201"/>
      <c r="V144" s="201"/>
      <c r="W144" s="201"/>
      <c r="X144" s="201"/>
      <c r="Y144" s="201"/>
      <c r="Z144" s="202"/>
      <c r="AA144" s="202"/>
      <c r="AB144" s="201"/>
      <c r="AC144" s="201"/>
      <c r="AD144" s="201"/>
      <c r="AE144" s="201"/>
      <c r="AF144" s="201"/>
      <c r="AG144" s="201"/>
      <c r="AH144" s="201"/>
      <c r="AI144" s="201"/>
      <c r="AJ144" s="201"/>
    </row>
    <row r="145" spans="1:36" ht="14.25">
      <c r="A145" s="201"/>
      <c r="B145" s="201"/>
      <c r="C145" s="201"/>
      <c r="D145" s="201"/>
      <c r="E145" s="201"/>
      <c r="F145" s="201"/>
      <c r="G145" s="201"/>
      <c r="H145" s="201"/>
      <c r="I145" s="201"/>
      <c r="J145" s="201"/>
      <c r="K145" s="201"/>
      <c r="L145" s="201"/>
      <c r="M145" s="201"/>
      <c r="N145" s="201"/>
      <c r="O145" s="201"/>
      <c r="P145" s="201"/>
      <c r="Q145" s="201"/>
      <c r="R145" s="201"/>
      <c r="S145" s="201"/>
      <c r="T145" s="201"/>
      <c r="U145" s="201"/>
      <c r="V145" s="201"/>
      <c r="W145" s="201"/>
      <c r="X145" s="201"/>
      <c r="Y145" s="201"/>
      <c r="Z145" s="202"/>
      <c r="AA145" s="202"/>
      <c r="AB145" s="201"/>
      <c r="AC145" s="201"/>
      <c r="AD145" s="201"/>
      <c r="AE145" s="201"/>
      <c r="AF145" s="201"/>
      <c r="AG145" s="201"/>
      <c r="AH145" s="201"/>
      <c r="AI145" s="201"/>
      <c r="AJ145" s="201"/>
    </row>
    <row r="146" spans="1:36" ht="14.25">
      <c r="A146" s="201"/>
      <c r="B146" s="201"/>
      <c r="C146" s="201"/>
      <c r="D146" s="201"/>
      <c r="E146" s="201"/>
      <c r="F146" s="201"/>
      <c r="G146" s="201"/>
      <c r="H146" s="201"/>
      <c r="I146" s="201"/>
      <c r="J146" s="201"/>
      <c r="K146" s="201"/>
      <c r="L146" s="201"/>
      <c r="M146" s="201"/>
      <c r="N146" s="201"/>
      <c r="O146" s="201"/>
      <c r="P146" s="201"/>
      <c r="Q146" s="201"/>
      <c r="R146" s="201"/>
      <c r="S146" s="201"/>
      <c r="T146" s="201"/>
      <c r="U146" s="201"/>
      <c r="V146" s="201"/>
      <c r="W146" s="201"/>
      <c r="X146" s="201"/>
      <c r="Y146" s="201"/>
      <c r="Z146" s="202"/>
      <c r="AA146" s="202"/>
      <c r="AB146" s="201"/>
      <c r="AC146" s="201"/>
      <c r="AD146" s="201"/>
      <c r="AE146" s="201"/>
      <c r="AF146" s="201"/>
      <c r="AG146" s="201"/>
      <c r="AH146" s="201"/>
      <c r="AI146" s="201"/>
      <c r="AJ146" s="201"/>
    </row>
    <row r="147" spans="1:36" ht="14.25">
      <c r="A147" s="201"/>
      <c r="B147" s="201"/>
      <c r="C147" s="201"/>
      <c r="D147" s="201"/>
      <c r="E147" s="201"/>
      <c r="F147" s="201"/>
      <c r="G147" s="201"/>
      <c r="H147" s="201"/>
      <c r="I147" s="201"/>
      <c r="J147" s="201"/>
      <c r="K147" s="201"/>
      <c r="L147" s="201"/>
      <c r="M147" s="201"/>
      <c r="N147" s="201"/>
      <c r="O147" s="201"/>
      <c r="P147" s="201"/>
      <c r="Q147" s="201"/>
      <c r="R147" s="201"/>
      <c r="S147" s="201"/>
      <c r="T147" s="201"/>
      <c r="U147" s="201"/>
      <c r="V147" s="201"/>
      <c r="W147" s="201"/>
      <c r="X147" s="201"/>
      <c r="Y147" s="201"/>
      <c r="Z147" s="202"/>
      <c r="AA147" s="202"/>
      <c r="AB147" s="201"/>
      <c r="AC147" s="201"/>
      <c r="AD147" s="201"/>
      <c r="AE147" s="201"/>
      <c r="AF147" s="201"/>
      <c r="AG147" s="201"/>
      <c r="AH147" s="201"/>
      <c r="AI147" s="201"/>
      <c r="AJ147" s="201"/>
    </row>
    <row r="148" spans="1:36" ht="14.25">
      <c r="A148" s="201"/>
      <c r="B148" s="201"/>
      <c r="C148" s="201"/>
      <c r="D148" s="201"/>
      <c r="E148" s="201"/>
      <c r="F148" s="201"/>
      <c r="G148" s="201"/>
      <c r="H148" s="201"/>
      <c r="I148" s="201"/>
      <c r="J148" s="201"/>
      <c r="K148" s="201"/>
      <c r="L148" s="201"/>
      <c r="M148" s="201"/>
      <c r="N148" s="201"/>
      <c r="O148" s="201"/>
      <c r="P148" s="201"/>
      <c r="Q148" s="201"/>
      <c r="R148" s="201"/>
      <c r="S148" s="201"/>
      <c r="T148" s="201"/>
      <c r="U148" s="201"/>
      <c r="V148" s="201"/>
      <c r="W148" s="201"/>
      <c r="X148" s="201"/>
      <c r="Y148" s="201"/>
      <c r="Z148" s="202"/>
      <c r="AA148" s="202"/>
      <c r="AB148" s="201"/>
      <c r="AC148" s="201"/>
      <c r="AD148" s="201"/>
      <c r="AE148" s="201"/>
      <c r="AF148" s="201"/>
      <c r="AG148" s="201"/>
      <c r="AH148" s="201"/>
      <c r="AI148" s="201"/>
      <c r="AJ148" s="201"/>
    </row>
    <row r="149" spans="1:36" ht="14.25">
      <c r="A149" s="201"/>
      <c r="B149" s="201"/>
      <c r="C149" s="201"/>
      <c r="D149" s="201"/>
      <c r="E149" s="201"/>
      <c r="F149" s="201"/>
      <c r="G149" s="201"/>
      <c r="H149" s="201"/>
      <c r="I149" s="201"/>
      <c r="J149" s="201"/>
      <c r="K149" s="201"/>
      <c r="L149" s="201"/>
      <c r="M149" s="201"/>
      <c r="N149" s="201"/>
      <c r="O149" s="201"/>
      <c r="P149" s="201"/>
      <c r="Q149" s="201"/>
      <c r="R149" s="201"/>
      <c r="S149" s="201"/>
      <c r="T149" s="201"/>
      <c r="U149" s="201"/>
      <c r="V149" s="201"/>
      <c r="W149" s="201"/>
      <c r="X149" s="201"/>
      <c r="Y149" s="201"/>
      <c r="Z149" s="202"/>
      <c r="AA149" s="202"/>
      <c r="AB149" s="201"/>
      <c r="AC149" s="201"/>
      <c r="AD149" s="201"/>
      <c r="AE149" s="201"/>
      <c r="AF149" s="201"/>
      <c r="AG149" s="201"/>
      <c r="AH149" s="201"/>
      <c r="AI149" s="201"/>
      <c r="AJ149" s="201"/>
    </row>
    <row r="150" spans="1:36" ht="14.25">
      <c r="A150" s="201"/>
      <c r="B150" s="201"/>
      <c r="C150" s="201"/>
      <c r="D150" s="201"/>
      <c r="E150" s="201"/>
      <c r="F150" s="201"/>
      <c r="G150" s="201"/>
      <c r="H150" s="201"/>
      <c r="I150" s="201"/>
      <c r="J150" s="201"/>
      <c r="K150" s="201"/>
      <c r="L150" s="201"/>
      <c r="M150" s="201"/>
      <c r="N150" s="201"/>
      <c r="O150" s="201"/>
      <c r="P150" s="201"/>
      <c r="Q150" s="201"/>
      <c r="R150" s="201"/>
      <c r="S150" s="201"/>
      <c r="T150" s="201"/>
      <c r="U150" s="201"/>
      <c r="V150" s="201"/>
      <c r="W150" s="201"/>
      <c r="X150" s="201"/>
      <c r="Y150" s="201"/>
      <c r="Z150" s="202"/>
      <c r="AA150" s="202"/>
      <c r="AB150" s="201"/>
      <c r="AC150" s="201"/>
      <c r="AD150" s="201"/>
      <c r="AE150" s="201"/>
      <c r="AF150" s="201"/>
      <c r="AG150" s="201"/>
      <c r="AH150" s="201"/>
      <c r="AI150" s="201"/>
      <c r="AJ150" s="201"/>
    </row>
    <row r="151" spans="1:36" ht="14.25">
      <c r="A151" s="201"/>
      <c r="B151" s="201"/>
      <c r="C151" s="201"/>
      <c r="D151" s="201"/>
      <c r="E151" s="201"/>
      <c r="F151" s="201"/>
      <c r="G151" s="201"/>
      <c r="H151" s="201"/>
      <c r="I151" s="201"/>
      <c r="J151" s="201"/>
      <c r="K151" s="201"/>
      <c r="L151" s="201"/>
      <c r="M151" s="201"/>
      <c r="N151" s="201"/>
      <c r="O151" s="201"/>
      <c r="P151" s="201"/>
      <c r="Q151" s="201"/>
      <c r="R151" s="201"/>
      <c r="S151" s="201"/>
      <c r="T151" s="201"/>
      <c r="U151" s="201"/>
      <c r="V151" s="201"/>
      <c r="W151" s="201"/>
      <c r="X151" s="201"/>
      <c r="Y151" s="201"/>
      <c r="Z151" s="202"/>
      <c r="AA151" s="202"/>
      <c r="AB151" s="201"/>
      <c r="AC151" s="201"/>
      <c r="AD151" s="201"/>
      <c r="AE151" s="201"/>
      <c r="AF151" s="201"/>
      <c r="AG151" s="201"/>
      <c r="AH151" s="201"/>
      <c r="AI151" s="201"/>
      <c r="AJ151" s="201"/>
    </row>
    <row r="152" spans="1:36" ht="14.25">
      <c r="A152" s="201"/>
      <c r="B152" s="201"/>
      <c r="C152" s="201"/>
      <c r="D152" s="201"/>
      <c r="E152" s="201"/>
      <c r="F152" s="201"/>
      <c r="G152" s="201"/>
      <c r="H152" s="201"/>
      <c r="I152" s="201"/>
      <c r="J152" s="201"/>
      <c r="K152" s="201"/>
      <c r="L152" s="201"/>
      <c r="M152" s="201"/>
      <c r="N152" s="201"/>
      <c r="O152" s="201"/>
      <c r="P152" s="201"/>
      <c r="Q152" s="201"/>
      <c r="R152" s="201"/>
      <c r="S152" s="201"/>
      <c r="T152" s="201"/>
      <c r="U152" s="201"/>
      <c r="V152" s="201"/>
      <c r="W152" s="201"/>
      <c r="X152" s="201"/>
      <c r="Y152" s="201"/>
      <c r="Z152" s="202"/>
      <c r="AA152" s="202"/>
      <c r="AB152" s="201"/>
      <c r="AC152" s="201"/>
      <c r="AD152" s="201"/>
      <c r="AE152" s="201"/>
      <c r="AF152" s="201"/>
      <c r="AG152" s="201"/>
      <c r="AH152" s="201"/>
      <c r="AI152" s="201"/>
      <c r="AJ152" s="201"/>
    </row>
    <row r="153" spans="1:36" ht="14.25">
      <c r="A153" s="201"/>
      <c r="B153" s="201"/>
      <c r="C153" s="201"/>
      <c r="D153" s="201"/>
      <c r="E153" s="201"/>
      <c r="F153" s="201"/>
      <c r="G153" s="201"/>
      <c r="H153" s="201"/>
      <c r="I153" s="201"/>
      <c r="J153" s="201"/>
      <c r="K153" s="201"/>
      <c r="L153" s="201"/>
      <c r="M153" s="201"/>
      <c r="N153" s="201"/>
      <c r="O153" s="201"/>
      <c r="P153" s="201"/>
      <c r="Q153" s="201"/>
      <c r="R153" s="201"/>
      <c r="S153" s="201"/>
      <c r="T153" s="201"/>
      <c r="U153" s="201"/>
      <c r="V153" s="201"/>
      <c r="W153" s="201"/>
      <c r="X153" s="201"/>
      <c r="Y153" s="201"/>
      <c r="Z153" s="202"/>
      <c r="AA153" s="202"/>
      <c r="AB153" s="201"/>
      <c r="AC153" s="201"/>
      <c r="AD153" s="201"/>
      <c r="AE153" s="201"/>
      <c r="AF153" s="201"/>
      <c r="AG153" s="201"/>
      <c r="AH153" s="201"/>
      <c r="AI153" s="201"/>
      <c r="AJ153" s="201"/>
    </row>
    <row r="154" spans="1:36" ht="14.25">
      <c r="A154" s="201"/>
      <c r="B154" s="201"/>
      <c r="C154" s="201"/>
      <c r="D154" s="201"/>
      <c r="E154" s="201"/>
      <c r="F154" s="201"/>
      <c r="G154" s="201"/>
      <c r="H154" s="201"/>
      <c r="I154" s="201"/>
      <c r="J154" s="201"/>
      <c r="K154" s="201"/>
      <c r="L154" s="201"/>
      <c r="M154" s="201"/>
      <c r="N154" s="201"/>
      <c r="O154" s="201"/>
      <c r="P154" s="201"/>
      <c r="Q154" s="201"/>
      <c r="R154" s="201"/>
      <c r="S154" s="201"/>
      <c r="T154" s="201"/>
      <c r="U154" s="201"/>
      <c r="V154" s="201"/>
      <c r="W154" s="201"/>
      <c r="X154" s="201"/>
      <c r="Y154" s="201"/>
      <c r="Z154" s="202"/>
      <c r="AA154" s="202"/>
      <c r="AB154" s="201"/>
      <c r="AC154" s="201"/>
      <c r="AD154" s="201"/>
      <c r="AE154" s="201"/>
      <c r="AF154" s="201"/>
      <c r="AG154" s="201"/>
      <c r="AH154" s="201"/>
      <c r="AI154" s="201"/>
      <c r="AJ154" s="201"/>
    </row>
    <row r="155" spans="1:36" ht="14.25">
      <c r="A155" s="201"/>
      <c r="B155" s="201"/>
      <c r="C155" s="201"/>
      <c r="D155" s="201"/>
      <c r="E155" s="201"/>
      <c r="F155" s="201"/>
      <c r="G155" s="201"/>
      <c r="H155" s="201"/>
      <c r="I155" s="201"/>
      <c r="J155" s="201"/>
      <c r="K155" s="201"/>
      <c r="L155" s="201"/>
      <c r="M155" s="201"/>
      <c r="N155" s="201"/>
      <c r="O155" s="201"/>
      <c r="P155" s="201"/>
      <c r="Q155" s="201"/>
      <c r="R155" s="201"/>
      <c r="S155" s="201"/>
      <c r="T155" s="201"/>
      <c r="U155" s="201"/>
      <c r="V155" s="201"/>
      <c r="W155" s="201"/>
      <c r="X155" s="201"/>
      <c r="Y155" s="201"/>
      <c r="Z155" s="202"/>
      <c r="AA155" s="202"/>
      <c r="AB155" s="201"/>
      <c r="AC155" s="201"/>
      <c r="AD155" s="201"/>
      <c r="AE155" s="201"/>
      <c r="AF155" s="201"/>
      <c r="AG155" s="201"/>
      <c r="AH155" s="201"/>
      <c r="AI155" s="201"/>
      <c r="AJ155" s="201"/>
    </row>
    <row r="156" spans="1:36" ht="14.25">
      <c r="A156" s="201"/>
      <c r="B156" s="201"/>
      <c r="C156" s="201"/>
      <c r="D156" s="201"/>
      <c r="E156" s="201"/>
      <c r="F156" s="201"/>
      <c r="G156" s="201"/>
      <c r="H156" s="201"/>
      <c r="I156" s="201"/>
      <c r="J156" s="201"/>
      <c r="K156" s="201"/>
      <c r="L156" s="201"/>
      <c r="M156" s="201"/>
      <c r="N156" s="201"/>
      <c r="O156" s="201"/>
      <c r="P156" s="201"/>
      <c r="Q156" s="201"/>
      <c r="R156" s="201"/>
      <c r="S156" s="201"/>
      <c r="T156" s="201"/>
      <c r="U156" s="201"/>
      <c r="V156" s="201"/>
      <c r="W156" s="201"/>
      <c r="X156" s="201"/>
      <c r="Y156" s="201"/>
      <c r="Z156" s="202"/>
      <c r="AA156" s="202"/>
      <c r="AB156" s="201"/>
      <c r="AC156" s="201"/>
      <c r="AD156" s="201"/>
      <c r="AE156" s="201"/>
      <c r="AF156" s="201"/>
      <c r="AG156" s="201"/>
      <c r="AH156" s="201"/>
      <c r="AI156" s="201"/>
      <c r="AJ156" s="201"/>
    </row>
    <row r="157" spans="1:36" ht="14.25">
      <c r="A157" s="201"/>
      <c r="B157" s="201"/>
      <c r="C157" s="201"/>
      <c r="D157" s="201"/>
      <c r="E157" s="201"/>
      <c r="F157" s="201"/>
      <c r="G157" s="201"/>
      <c r="H157" s="201"/>
      <c r="I157" s="201"/>
      <c r="J157" s="201"/>
      <c r="K157" s="201"/>
      <c r="L157" s="201"/>
      <c r="M157" s="201"/>
      <c r="N157" s="201"/>
      <c r="O157" s="201"/>
      <c r="P157" s="201"/>
      <c r="Q157" s="201"/>
      <c r="R157" s="201"/>
      <c r="S157" s="201"/>
      <c r="T157" s="201"/>
      <c r="U157" s="201"/>
      <c r="V157" s="201"/>
      <c r="W157" s="201"/>
      <c r="X157" s="201"/>
      <c r="Y157" s="201"/>
      <c r="Z157" s="202"/>
      <c r="AA157" s="202"/>
      <c r="AB157" s="201"/>
      <c r="AC157" s="201"/>
      <c r="AD157" s="201"/>
      <c r="AE157" s="201"/>
      <c r="AF157" s="201"/>
      <c r="AG157" s="201"/>
      <c r="AH157" s="201"/>
      <c r="AI157" s="201"/>
      <c r="AJ157" s="201"/>
    </row>
    <row r="158" spans="1:36" ht="14.25">
      <c r="A158" s="201"/>
      <c r="B158" s="201"/>
      <c r="C158" s="201"/>
      <c r="D158" s="201"/>
      <c r="E158" s="201"/>
      <c r="F158" s="201"/>
      <c r="G158" s="201"/>
      <c r="H158" s="201"/>
      <c r="I158" s="201"/>
      <c r="J158" s="201"/>
      <c r="K158" s="201"/>
      <c r="L158" s="201"/>
      <c r="M158" s="201"/>
      <c r="N158" s="201"/>
      <c r="O158" s="201"/>
      <c r="P158" s="201"/>
      <c r="Q158" s="201"/>
      <c r="R158" s="201"/>
      <c r="S158" s="201"/>
      <c r="T158" s="201"/>
      <c r="U158" s="201"/>
      <c r="V158" s="201"/>
      <c r="W158" s="201"/>
      <c r="X158" s="201"/>
      <c r="Y158" s="201"/>
      <c r="Z158" s="202"/>
      <c r="AA158" s="202"/>
      <c r="AB158" s="201"/>
      <c r="AC158" s="201"/>
      <c r="AD158" s="201"/>
      <c r="AE158" s="201"/>
      <c r="AF158" s="201"/>
      <c r="AG158" s="201"/>
      <c r="AH158" s="201"/>
      <c r="AI158" s="201"/>
      <c r="AJ158" s="201"/>
    </row>
    <row r="159" spans="1:36" ht="14.25">
      <c r="A159" s="201"/>
      <c r="B159" s="201"/>
      <c r="C159" s="201"/>
      <c r="D159" s="201"/>
      <c r="E159" s="201"/>
      <c r="F159" s="201"/>
      <c r="G159" s="201"/>
      <c r="H159" s="201"/>
      <c r="I159" s="201"/>
      <c r="J159" s="201"/>
      <c r="K159" s="201"/>
      <c r="L159" s="201"/>
      <c r="M159" s="201"/>
      <c r="N159" s="201"/>
      <c r="O159" s="201"/>
      <c r="P159" s="201"/>
      <c r="Q159" s="201"/>
      <c r="R159" s="201"/>
      <c r="S159" s="201"/>
      <c r="T159" s="201"/>
      <c r="U159" s="201"/>
      <c r="V159" s="201"/>
      <c r="W159" s="201"/>
      <c r="X159" s="201"/>
      <c r="Y159" s="201"/>
      <c r="Z159" s="202"/>
      <c r="AA159" s="202"/>
      <c r="AB159" s="201"/>
      <c r="AC159" s="201"/>
      <c r="AD159" s="201"/>
      <c r="AE159" s="201"/>
      <c r="AF159" s="201"/>
      <c r="AG159" s="201"/>
      <c r="AH159" s="201"/>
      <c r="AI159" s="201"/>
      <c r="AJ159" s="201"/>
    </row>
    <row r="160" spans="1:36" ht="14.25">
      <c r="A160" s="201"/>
      <c r="B160" s="201"/>
      <c r="C160" s="201"/>
      <c r="D160" s="201"/>
      <c r="E160" s="201"/>
      <c r="F160" s="201"/>
      <c r="G160" s="201"/>
      <c r="H160" s="201"/>
      <c r="I160" s="201"/>
      <c r="J160" s="201"/>
      <c r="K160" s="201"/>
      <c r="L160" s="201"/>
      <c r="M160" s="201"/>
      <c r="N160" s="201"/>
      <c r="O160" s="201"/>
      <c r="P160" s="201"/>
      <c r="Q160" s="201"/>
      <c r="R160" s="201"/>
      <c r="S160" s="201"/>
      <c r="T160" s="201"/>
      <c r="U160" s="201"/>
      <c r="V160" s="201"/>
      <c r="W160" s="201"/>
      <c r="X160" s="201"/>
      <c r="Y160" s="201"/>
      <c r="Z160" s="202"/>
      <c r="AA160" s="202"/>
      <c r="AB160" s="201"/>
      <c r="AC160" s="201"/>
      <c r="AD160" s="201"/>
      <c r="AE160" s="201"/>
      <c r="AF160" s="201"/>
      <c r="AG160" s="201"/>
      <c r="AH160" s="201"/>
      <c r="AI160" s="201"/>
      <c r="AJ160" s="201"/>
    </row>
    <row r="161" spans="1:36" ht="14.25">
      <c r="A161" s="201"/>
      <c r="B161" s="201"/>
      <c r="C161" s="201"/>
      <c r="D161" s="201"/>
      <c r="E161" s="201"/>
      <c r="F161" s="201"/>
      <c r="G161" s="201"/>
      <c r="H161" s="201"/>
      <c r="I161" s="201"/>
      <c r="J161" s="201"/>
      <c r="K161" s="201"/>
      <c r="L161" s="201"/>
      <c r="M161" s="201"/>
      <c r="N161" s="201"/>
      <c r="O161" s="201"/>
      <c r="P161" s="201"/>
      <c r="Q161" s="201"/>
      <c r="R161" s="201"/>
      <c r="S161" s="201"/>
      <c r="T161" s="201"/>
      <c r="U161" s="201"/>
      <c r="V161" s="201"/>
      <c r="W161" s="201"/>
      <c r="X161" s="201"/>
      <c r="Y161" s="201"/>
      <c r="Z161" s="202"/>
      <c r="AA161" s="202"/>
      <c r="AB161" s="201"/>
      <c r="AC161" s="201"/>
      <c r="AD161" s="201"/>
      <c r="AE161" s="201"/>
      <c r="AF161" s="201"/>
      <c r="AG161" s="201"/>
      <c r="AH161" s="201"/>
      <c r="AI161" s="201"/>
      <c r="AJ161" s="201"/>
    </row>
    <row r="162" spans="1:36" ht="14.25">
      <c r="A162" s="201"/>
      <c r="B162" s="201"/>
      <c r="C162" s="201"/>
      <c r="D162" s="201"/>
      <c r="E162" s="201"/>
      <c r="F162" s="201"/>
      <c r="G162" s="201"/>
      <c r="H162" s="201"/>
      <c r="I162" s="201"/>
      <c r="J162" s="201"/>
      <c r="K162" s="201"/>
      <c r="L162" s="201"/>
      <c r="M162" s="201"/>
      <c r="N162" s="201"/>
      <c r="O162" s="201"/>
      <c r="P162" s="201"/>
      <c r="Q162" s="201"/>
      <c r="R162" s="201"/>
      <c r="S162" s="201"/>
      <c r="T162" s="201"/>
      <c r="U162" s="201"/>
      <c r="V162" s="201"/>
      <c r="W162" s="201"/>
      <c r="X162" s="201"/>
      <c r="Y162" s="201"/>
      <c r="Z162" s="202"/>
      <c r="AA162" s="202"/>
      <c r="AB162" s="201"/>
      <c r="AC162" s="201"/>
      <c r="AD162" s="201"/>
      <c r="AE162" s="201"/>
      <c r="AF162" s="201"/>
      <c r="AG162" s="201"/>
      <c r="AH162" s="201"/>
      <c r="AI162" s="201"/>
      <c r="AJ162" s="201"/>
    </row>
    <row r="163" spans="1:36" ht="14.25">
      <c r="A163" s="201"/>
      <c r="B163" s="201"/>
      <c r="C163" s="201"/>
      <c r="D163" s="201"/>
      <c r="E163" s="201"/>
      <c r="F163" s="201"/>
      <c r="G163" s="201"/>
      <c r="H163" s="201"/>
      <c r="I163" s="201"/>
      <c r="J163" s="201"/>
      <c r="K163" s="201"/>
      <c r="L163" s="201"/>
      <c r="M163" s="201"/>
      <c r="N163" s="201"/>
      <c r="O163" s="201"/>
      <c r="P163" s="201"/>
      <c r="Q163" s="201"/>
      <c r="R163" s="201"/>
      <c r="S163" s="201"/>
      <c r="T163" s="201"/>
      <c r="U163" s="201"/>
      <c r="V163" s="201"/>
      <c r="W163" s="201"/>
      <c r="X163" s="201"/>
      <c r="Y163" s="201"/>
      <c r="Z163" s="202"/>
      <c r="AA163" s="202"/>
      <c r="AB163" s="201"/>
      <c r="AC163" s="201"/>
      <c r="AD163" s="201"/>
      <c r="AE163" s="201"/>
      <c r="AF163" s="201"/>
      <c r="AG163" s="201"/>
      <c r="AH163" s="201"/>
      <c r="AI163" s="201"/>
      <c r="AJ163" s="201"/>
    </row>
    <row r="164" spans="1:36" ht="14.25">
      <c r="A164" s="201"/>
      <c r="B164" s="201"/>
      <c r="C164" s="201"/>
      <c r="D164" s="201"/>
      <c r="E164" s="201"/>
      <c r="F164" s="201"/>
      <c r="G164" s="201"/>
      <c r="H164" s="201"/>
      <c r="I164" s="201"/>
      <c r="J164" s="201"/>
      <c r="K164" s="201"/>
      <c r="L164" s="201"/>
      <c r="M164" s="201"/>
      <c r="N164" s="201"/>
      <c r="O164" s="201"/>
      <c r="P164" s="201"/>
      <c r="Q164" s="201"/>
      <c r="R164" s="201"/>
      <c r="S164" s="201"/>
      <c r="T164" s="201"/>
      <c r="U164" s="201"/>
      <c r="V164" s="201"/>
      <c r="W164" s="201"/>
      <c r="X164" s="201"/>
      <c r="Y164" s="201"/>
      <c r="Z164" s="202"/>
      <c r="AA164" s="202"/>
      <c r="AB164" s="201"/>
      <c r="AC164" s="201"/>
      <c r="AD164" s="201"/>
      <c r="AE164" s="201"/>
      <c r="AF164" s="201"/>
      <c r="AG164" s="201"/>
      <c r="AH164" s="201"/>
      <c r="AI164" s="201"/>
      <c r="AJ164" s="201"/>
    </row>
    <row r="165" spans="1:36" ht="14.25">
      <c r="A165" s="201"/>
      <c r="B165" s="201"/>
      <c r="C165" s="201"/>
      <c r="D165" s="201"/>
      <c r="E165" s="201"/>
      <c r="F165" s="201"/>
      <c r="G165" s="201"/>
      <c r="H165" s="201"/>
      <c r="I165" s="201"/>
      <c r="J165" s="201"/>
      <c r="K165" s="201"/>
      <c r="L165" s="201"/>
      <c r="M165" s="201"/>
      <c r="N165" s="201"/>
      <c r="O165" s="201"/>
      <c r="P165" s="201"/>
      <c r="Q165" s="201"/>
      <c r="R165" s="201"/>
      <c r="S165" s="201"/>
      <c r="T165" s="201"/>
      <c r="U165" s="201"/>
      <c r="V165" s="201"/>
      <c r="W165" s="201"/>
      <c r="X165" s="201"/>
      <c r="Y165" s="201"/>
      <c r="Z165" s="202"/>
      <c r="AA165" s="202"/>
      <c r="AB165" s="201"/>
      <c r="AC165" s="201"/>
      <c r="AD165" s="201"/>
      <c r="AE165" s="201"/>
      <c r="AF165" s="201"/>
      <c r="AG165" s="201"/>
      <c r="AH165" s="201"/>
      <c r="AI165" s="201"/>
      <c r="AJ165" s="201"/>
    </row>
    <row r="166" spans="1:36" ht="14.25">
      <c r="A166" s="201"/>
      <c r="B166" s="201"/>
      <c r="C166" s="201"/>
      <c r="D166" s="201"/>
      <c r="E166" s="201"/>
      <c r="F166" s="201"/>
      <c r="G166" s="201"/>
      <c r="H166" s="201"/>
      <c r="I166" s="201"/>
      <c r="J166" s="201"/>
      <c r="K166" s="201"/>
      <c r="L166" s="201"/>
      <c r="M166" s="201"/>
      <c r="N166" s="201"/>
      <c r="O166" s="201"/>
      <c r="P166" s="201"/>
      <c r="Q166" s="201"/>
      <c r="R166" s="201"/>
      <c r="S166" s="201"/>
      <c r="T166" s="201"/>
      <c r="U166" s="201"/>
      <c r="V166" s="201"/>
      <c r="W166" s="201"/>
      <c r="X166" s="201"/>
      <c r="Y166" s="201"/>
      <c r="Z166" s="202"/>
      <c r="AA166" s="202"/>
      <c r="AB166" s="201"/>
      <c r="AC166" s="201"/>
      <c r="AD166" s="201"/>
      <c r="AE166" s="201"/>
      <c r="AF166" s="201"/>
      <c r="AG166" s="201"/>
      <c r="AH166" s="201"/>
      <c r="AI166" s="201"/>
      <c r="AJ166" s="201"/>
    </row>
    <row r="167" spans="1:36" ht="14.25">
      <c r="A167" s="201"/>
      <c r="B167" s="201"/>
      <c r="C167" s="201"/>
      <c r="D167" s="201"/>
      <c r="E167" s="201"/>
      <c r="F167" s="201"/>
      <c r="G167" s="201"/>
      <c r="H167" s="201"/>
      <c r="I167" s="201"/>
      <c r="J167" s="201"/>
      <c r="K167" s="201"/>
      <c r="L167" s="201"/>
      <c r="M167" s="201"/>
      <c r="N167" s="201"/>
      <c r="O167" s="201"/>
      <c r="P167" s="201"/>
      <c r="Q167" s="201"/>
      <c r="R167" s="201"/>
      <c r="S167" s="201"/>
      <c r="T167" s="201"/>
      <c r="U167" s="201"/>
      <c r="V167" s="201"/>
      <c r="W167" s="201"/>
      <c r="X167" s="201"/>
      <c r="Y167" s="201"/>
      <c r="Z167" s="202"/>
      <c r="AA167" s="202"/>
      <c r="AB167" s="201"/>
      <c r="AC167" s="201"/>
      <c r="AD167" s="201"/>
      <c r="AE167" s="201"/>
      <c r="AF167" s="201"/>
      <c r="AG167" s="201"/>
      <c r="AH167" s="201"/>
      <c r="AI167" s="201"/>
      <c r="AJ167" s="201"/>
    </row>
    <row r="168" spans="1:36" ht="14.25">
      <c r="A168" s="201"/>
      <c r="B168" s="201"/>
      <c r="C168" s="201"/>
      <c r="D168" s="201"/>
      <c r="E168" s="201"/>
      <c r="F168" s="201"/>
      <c r="G168" s="201"/>
      <c r="H168" s="201"/>
      <c r="I168" s="201"/>
      <c r="J168" s="201"/>
      <c r="K168" s="201"/>
      <c r="L168" s="201"/>
      <c r="M168" s="201"/>
      <c r="N168" s="201"/>
      <c r="O168" s="201"/>
      <c r="P168" s="201"/>
      <c r="Q168" s="201"/>
      <c r="R168" s="201"/>
      <c r="S168" s="201"/>
      <c r="T168" s="201"/>
      <c r="U168" s="201"/>
      <c r="V168" s="201"/>
      <c r="W168" s="201"/>
      <c r="X168" s="201"/>
      <c r="Y168" s="201"/>
      <c r="Z168" s="202"/>
      <c r="AA168" s="202"/>
      <c r="AB168" s="201"/>
      <c r="AC168" s="201"/>
      <c r="AD168" s="201"/>
      <c r="AE168" s="201"/>
      <c r="AF168" s="201"/>
      <c r="AG168" s="201"/>
      <c r="AH168" s="201"/>
      <c r="AI168" s="201"/>
      <c r="AJ168" s="201"/>
    </row>
    <row r="169" spans="1:36" ht="14.25">
      <c r="A169" s="201"/>
      <c r="B169" s="201"/>
      <c r="C169" s="201"/>
      <c r="D169" s="201"/>
      <c r="E169" s="201"/>
      <c r="F169" s="201"/>
      <c r="G169" s="201"/>
      <c r="H169" s="201"/>
      <c r="I169" s="201"/>
      <c r="J169" s="201"/>
      <c r="K169" s="201"/>
      <c r="L169" s="201"/>
      <c r="M169" s="201"/>
      <c r="N169" s="201"/>
      <c r="O169" s="201"/>
      <c r="P169" s="201"/>
      <c r="Q169" s="201"/>
      <c r="R169" s="201"/>
      <c r="S169" s="201"/>
      <c r="T169" s="201"/>
      <c r="U169" s="201"/>
      <c r="V169" s="201"/>
      <c r="W169" s="201"/>
      <c r="X169" s="201"/>
      <c r="Y169" s="201"/>
      <c r="Z169" s="202"/>
      <c r="AA169" s="202"/>
      <c r="AB169" s="201"/>
      <c r="AC169" s="201"/>
      <c r="AD169" s="201"/>
      <c r="AE169" s="201"/>
      <c r="AF169" s="201"/>
      <c r="AG169" s="201"/>
      <c r="AH169" s="201"/>
      <c r="AI169" s="201"/>
      <c r="AJ169" s="201"/>
    </row>
    <row r="170" spans="1:36" ht="14.25">
      <c r="A170" s="201"/>
      <c r="B170" s="201"/>
      <c r="C170" s="201"/>
      <c r="D170" s="201"/>
      <c r="E170" s="201"/>
      <c r="F170" s="201"/>
      <c r="G170" s="201"/>
      <c r="H170" s="201"/>
      <c r="I170" s="201"/>
      <c r="J170" s="201"/>
      <c r="K170" s="201"/>
      <c r="L170" s="201"/>
      <c r="M170" s="201"/>
      <c r="N170" s="201"/>
      <c r="O170" s="201"/>
      <c r="P170" s="201"/>
      <c r="Q170" s="201"/>
      <c r="R170" s="201"/>
      <c r="S170" s="201"/>
      <c r="T170" s="201"/>
      <c r="U170" s="201"/>
      <c r="V170" s="201"/>
      <c r="W170" s="201"/>
      <c r="X170" s="201"/>
      <c r="Y170" s="201"/>
      <c r="Z170" s="202"/>
      <c r="AA170" s="202"/>
      <c r="AB170" s="201"/>
      <c r="AC170" s="201"/>
      <c r="AD170" s="201"/>
      <c r="AE170" s="201"/>
      <c r="AF170" s="201"/>
      <c r="AG170" s="201"/>
      <c r="AH170" s="201"/>
      <c r="AI170" s="201"/>
      <c r="AJ170" s="201"/>
    </row>
    <row r="171" spans="1:36" ht="14.25">
      <c r="A171" s="201"/>
      <c r="B171" s="201"/>
      <c r="C171" s="201"/>
      <c r="D171" s="201"/>
      <c r="E171" s="201"/>
      <c r="F171" s="201"/>
      <c r="G171" s="201"/>
      <c r="H171" s="201"/>
      <c r="I171" s="201"/>
      <c r="J171" s="201"/>
      <c r="K171" s="201"/>
      <c r="L171" s="201"/>
      <c r="M171" s="201"/>
      <c r="N171" s="201"/>
      <c r="O171" s="201"/>
      <c r="P171" s="201"/>
      <c r="Q171" s="201"/>
      <c r="R171" s="201"/>
      <c r="S171" s="201"/>
      <c r="T171" s="201"/>
      <c r="U171" s="201"/>
      <c r="V171" s="201"/>
      <c r="W171" s="201"/>
      <c r="X171" s="201"/>
      <c r="Y171" s="201"/>
      <c r="Z171" s="202"/>
      <c r="AA171" s="202"/>
      <c r="AB171" s="201"/>
      <c r="AC171" s="201"/>
      <c r="AD171" s="201"/>
      <c r="AE171" s="201"/>
      <c r="AF171" s="201"/>
      <c r="AG171" s="201"/>
      <c r="AH171" s="201"/>
      <c r="AI171" s="201"/>
      <c r="AJ171" s="201"/>
    </row>
    <row r="172" spans="1:36" ht="14.25">
      <c r="A172" s="201"/>
      <c r="B172" s="201"/>
      <c r="C172" s="201"/>
      <c r="D172" s="201"/>
      <c r="E172" s="201"/>
      <c r="F172" s="201"/>
      <c r="G172" s="201"/>
      <c r="H172" s="201"/>
      <c r="I172" s="201"/>
      <c r="J172" s="201"/>
      <c r="K172" s="201"/>
      <c r="L172" s="201"/>
      <c r="M172" s="201"/>
      <c r="N172" s="201"/>
      <c r="O172" s="201"/>
      <c r="P172" s="201"/>
      <c r="Q172" s="201"/>
      <c r="R172" s="201"/>
      <c r="S172" s="201"/>
      <c r="T172" s="201"/>
      <c r="U172" s="201"/>
      <c r="V172" s="201"/>
      <c r="W172" s="201"/>
      <c r="X172" s="201"/>
      <c r="Y172" s="201"/>
      <c r="Z172" s="202"/>
      <c r="AA172" s="202"/>
      <c r="AB172" s="201"/>
      <c r="AC172" s="201"/>
      <c r="AD172" s="201"/>
      <c r="AE172" s="201"/>
      <c r="AF172" s="201"/>
      <c r="AG172" s="201"/>
      <c r="AH172" s="201"/>
      <c r="AI172" s="201"/>
      <c r="AJ172" s="201"/>
    </row>
    <row r="173" spans="1:36" ht="14.25">
      <c r="A173" s="201"/>
      <c r="B173" s="201"/>
      <c r="C173" s="201"/>
      <c r="D173" s="201"/>
      <c r="E173" s="201"/>
      <c r="F173" s="201"/>
      <c r="G173" s="201"/>
      <c r="H173" s="201"/>
      <c r="I173" s="201"/>
      <c r="J173" s="201"/>
      <c r="K173" s="201"/>
      <c r="L173" s="201"/>
      <c r="M173" s="201"/>
      <c r="N173" s="201"/>
      <c r="O173" s="201"/>
      <c r="P173" s="201"/>
      <c r="Q173" s="201"/>
      <c r="R173" s="201"/>
      <c r="S173" s="201"/>
      <c r="T173" s="201"/>
      <c r="U173" s="201"/>
      <c r="V173" s="201"/>
      <c r="W173" s="201"/>
      <c r="X173" s="201"/>
      <c r="Y173" s="201"/>
      <c r="Z173" s="202"/>
      <c r="AA173" s="202"/>
      <c r="AB173" s="201"/>
      <c r="AC173" s="201"/>
      <c r="AD173" s="201"/>
      <c r="AE173" s="201"/>
      <c r="AF173" s="201"/>
      <c r="AG173" s="201"/>
      <c r="AH173" s="201"/>
      <c r="AI173" s="201"/>
      <c r="AJ173" s="201"/>
    </row>
    <row r="174" spans="1:36" ht="14.25">
      <c r="A174" s="201"/>
      <c r="B174" s="201"/>
      <c r="C174" s="201"/>
      <c r="D174" s="201"/>
      <c r="E174" s="201"/>
      <c r="F174" s="201"/>
      <c r="G174" s="201"/>
      <c r="H174" s="201"/>
      <c r="I174" s="201"/>
      <c r="J174" s="201"/>
      <c r="K174" s="201"/>
      <c r="L174" s="201"/>
      <c r="M174" s="201"/>
      <c r="N174" s="201"/>
      <c r="O174" s="201"/>
      <c r="P174" s="201"/>
      <c r="Q174" s="201"/>
      <c r="R174" s="201"/>
      <c r="S174" s="201"/>
      <c r="T174" s="201"/>
      <c r="U174" s="201"/>
      <c r="V174" s="201"/>
      <c r="W174" s="201"/>
      <c r="X174" s="201"/>
      <c r="Y174" s="201"/>
      <c r="Z174" s="202"/>
      <c r="AA174" s="202"/>
      <c r="AB174" s="201"/>
      <c r="AC174" s="201"/>
      <c r="AD174" s="201"/>
      <c r="AE174" s="201"/>
      <c r="AF174" s="201"/>
      <c r="AG174" s="201"/>
      <c r="AH174" s="201"/>
      <c r="AI174" s="201"/>
      <c r="AJ174" s="201"/>
    </row>
    <row r="175" spans="1:36" ht="14.25">
      <c r="A175" s="201"/>
      <c r="B175" s="201"/>
      <c r="C175" s="201"/>
      <c r="D175" s="201"/>
      <c r="E175" s="201"/>
      <c r="F175" s="201"/>
      <c r="G175" s="201"/>
      <c r="H175" s="201"/>
      <c r="I175" s="201"/>
      <c r="J175" s="201"/>
      <c r="K175" s="201"/>
      <c r="L175" s="201"/>
      <c r="M175" s="201"/>
      <c r="N175" s="201"/>
      <c r="O175" s="201"/>
      <c r="P175" s="201"/>
      <c r="Q175" s="201"/>
      <c r="R175" s="201"/>
      <c r="S175" s="201"/>
      <c r="T175" s="201"/>
      <c r="U175" s="201"/>
      <c r="V175" s="201"/>
      <c r="W175" s="201"/>
      <c r="X175" s="201"/>
      <c r="Y175" s="201"/>
      <c r="Z175" s="202"/>
      <c r="AA175" s="202"/>
      <c r="AB175" s="201"/>
      <c r="AC175" s="201"/>
      <c r="AD175" s="201"/>
      <c r="AE175" s="201"/>
      <c r="AF175" s="201"/>
      <c r="AG175" s="201"/>
      <c r="AH175" s="201"/>
      <c r="AI175" s="201"/>
      <c r="AJ175" s="201"/>
    </row>
    <row r="176" spans="1:36" ht="14.25">
      <c r="A176" s="201"/>
      <c r="B176" s="201"/>
      <c r="C176" s="201"/>
      <c r="D176" s="201"/>
      <c r="E176" s="201"/>
      <c r="F176" s="201"/>
      <c r="G176" s="201"/>
      <c r="H176" s="201"/>
      <c r="I176" s="201"/>
      <c r="J176" s="201"/>
      <c r="K176" s="201"/>
      <c r="L176" s="201"/>
      <c r="M176" s="201"/>
      <c r="N176" s="201"/>
      <c r="O176" s="201"/>
      <c r="P176" s="201"/>
      <c r="Q176" s="201"/>
      <c r="R176" s="201"/>
      <c r="S176" s="201"/>
      <c r="T176" s="201"/>
      <c r="U176" s="201"/>
      <c r="V176" s="201"/>
      <c r="W176" s="201"/>
      <c r="X176" s="201"/>
      <c r="Y176" s="201"/>
      <c r="Z176" s="202"/>
      <c r="AA176" s="202"/>
      <c r="AB176" s="201"/>
      <c r="AC176" s="201"/>
      <c r="AD176" s="201"/>
      <c r="AE176" s="201"/>
      <c r="AF176" s="201"/>
      <c r="AG176" s="201"/>
      <c r="AH176" s="201"/>
      <c r="AI176" s="201"/>
      <c r="AJ176" s="201"/>
    </row>
    <row r="177" spans="1:36" ht="14.25">
      <c r="A177" s="201"/>
      <c r="B177" s="201"/>
      <c r="C177" s="201"/>
      <c r="D177" s="201"/>
      <c r="E177" s="201"/>
      <c r="F177" s="201"/>
      <c r="G177" s="201"/>
      <c r="H177" s="201"/>
      <c r="I177" s="201"/>
      <c r="J177" s="201"/>
      <c r="K177" s="201"/>
      <c r="L177" s="201"/>
      <c r="M177" s="201"/>
      <c r="N177" s="201"/>
      <c r="O177" s="201"/>
      <c r="P177" s="201"/>
      <c r="Q177" s="201"/>
      <c r="R177" s="201"/>
      <c r="S177" s="201"/>
      <c r="T177" s="201"/>
      <c r="U177" s="201"/>
      <c r="V177" s="201"/>
      <c r="W177" s="201"/>
      <c r="X177" s="201"/>
      <c r="Y177" s="201"/>
      <c r="Z177" s="202"/>
      <c r="AA177" s="202"/>
      <c r="AB177" s="201"/>
      <c r="AC177" s="201"/>
      <c r="AD177" s="201"/>
      <c r="AE177" s="201"/>
      <c r="AF177" s="201"/>
      <c r="AG177" s="201"/>
      <c r="AH177" s="201"/>
      <c r="AI177" s="201"/>
      <c r="AJ177" s="201"/>
    </row>
    <row r="178" spans="1:36" ht="14.25">
      <c r="A178" s="201"/>
      <c r="B178" s="201"/>
      <c r="C178" s="201"/>
      <c r="D178" s="201"/>
      <c r="E178" s="201"/>
      <c r="F178" s="201"/>
      <c r="G178" s="201"/>
      <c r="H178" s="201"/>
      <c r="I178" s="201"/>
      <c r="J178" s="201"/>
      <c r="K178" s="201"/>
      <c r="L178" s="201"/>
      <c r="M178" s="201"/>
      <c r="N178" s="201"/>
      <c r="O178" s="201"/>
      <c r="P178" s="201"/>
      <c r="Q178" s="201"/>
      <c r="R178" s="201"/>
      <c r="S178" s="201"/>
      <c r="T178" s="201"/>
      <c r="U178" s="201"/>
      <c r="V178" s="201"/>
      <c r="W178" s="201"/>
      <c r="X178" s="201"/>
      <c r="Y178" s="201"/>
      <c r="Z178" s="202"/>
      <c r="AA178" s="202"/>
      <c r="AB178" s="201"/>
      <c r="AC178" s="201"/>
      <c r="AD178" s="201"/>
      <c r="AE178" s="201"/>
      <c r="AF178" s="201"/>
      <c r="AG178" s="201"/>
      <c r="AH178" s="201"/>
      <c r="AI178" s="201"/>
      <c r="AJ178" s="201"/>
    </row>
    <row r="179" spans="1:36" ht="14.25">
      <c r="A179" s="201"/>
      <c r="B179" s="201"/>
      <c r="C179" s="201"/>
      <c r="D179" s="201"/>
      <c r="E179" s="201"/>
      <c r="F179" s="201"/>
      <c r="G179" s="201"/>
      <c r="H179" s="201"/>
      <c r="I179" s="201"/>
      <c r="J179" s="201"/>
      <c r="K179" s="201"/>
      <c r="L179" s="201"/>
      <c r="M179" s="201"/>
      <c r="N179" s="201"/>
      <c r="O179" s="201"/>
      <c r="P179" s="201"/>
      <c r="Q179" s="201"/>
      <c r="R179" s="201"/>
      <c r="S179" s="201"/>
      <c r="T179" s="201"/>
      <c r="U179" s="201"/>
      <c r="V179" s="201"/>
      <c r="W179" s="201"/>
      <c r="X179" s="201"/>
      <c r="Y179" s="201"/>
      <c r="Z179" s="202"/>
      <c r="AA179" s="202"/>
      <c r="AB179" s="201"/>
      <c r="AC179" s="201"/>
      <c r="AD179" s="201"/>
      <c r="AE179" s="201"/>
      <c r="AF179" s="201"/>
      <c r="AG179" s="201"/>
      <c r="AH179" s="201"/>
      <c r="AI179" s="201"/>
      <c r="AJ179" s="201"/>
    </row>
    <row r="180" spans="1:36" ht="14.25">
      <c r="A180" s="201"/>
      <c r="B180" s="201"/>
      <c r="C180" s="201"/>
      <c r="D180" s="201"/>
      <c r="E180" s="201"/>
      <c r="F180" s="201"/>
      <c r="G180" s="201"/>
      <c r="H180" s="201"/>
      <c r="I180" s="201"/>
      <c r="J180" s="201"/>
      <c r="K180" s="201"/>
      <c r="L180" s="201"/>
      <c r="M180" s="201"/>
      <c r="N180" s="201"/>
      <c r="O180" s="201"/>
      <c r="P180" s="201"/>
      <c r="Q180" s="201"/>
      <c r="R180" s="201"/>
      <c r="S180" s="201"/>
      <c r="T180" s="201"/>
      <c r="U180" s="201"/>
      <c r="V180" s="201"/>
      <c r="W180" s="201"/>
      <c r="X180" s="201"/>
      <c r="Y180" s="201"/>
      <c r="Z180" s="202"/>
      <c r="AA180" s="202"/>
      <c r="AB180" s="201"/>
      <c r="AC180" s="201"/>
      <c r="AD180" s="201"/>
      <c r="AE180" s="201"/>
      <c r="AF180" s="201"/>
      <c r="AG180" s="201"/>
      <c r="AH180" s="201"/>
      <c r="AI180" s="201"/>
      <c r="AJ180" s="201"/>
    </row>
    <row r="181" spans="1:36" ht="14.25">
      <c r="A181" s="201"/>
      <c r="B181" s="201"/>
      <c r="C181" s="201"/>
      <c r="D181" s="201"/>
      <c r="E181" s="201"/>
      <c r="F181" s="201"/>
      <c r="G181" s="201"/>
      <c r="H181" s="201"/>
      <c r="I181" s="201"/>
      <c r="J181" s="201"/>
      <c r="K181" s="201"/>
      <c r="L181" s="201"/>
      <c r="M181" s="201"/>
      <c r="N181" s="201"/>
      <c r="O181" s="201"/>
      <c r="P181" s="201"/>
      <c r="Q181" s="201"/>
      <c r="R181" s="201"/>
      <c r="S181" s="201"/>
      <c r="T181" s="201"/>
      <c r="U181" s="201"/>
      <c r="V181" s="201"/>
      <c r="W181" s="201"/>
      <c r="X181" s="201"/>
      <c r="Y181" s="201"/>
      <c r="Z181" s="202"/>
      <c r="AA181" s="202"/>
      <c r="AB181" s="201"/>
      <c r="AC181" s="201"/>
      <c r="AD181" s="201"/>
      <c r="AE181" s="201"/>
      <c r="AF181" s="201"/>
      <c r="AG181" s="201"/>
      <c r="AH181" s="201"/>
      <c r="AI181" s="201"/>
      <c r="AJ181" s="201"/>
    </row>
    <row r="182" spans="1:36" ht="14.25">
      <c r="A182" s="201"/>
      <c r="B182" s="201"/>
      <c r="C182" s="201"/>
      <c r="D182" s="201"/>
      <c r="E182" s="201"/>
      <c r="F182" s="201"/>
      <c r="G182" s="201"/>
      <c r="H182" s="201"/>
      <c r="I182" s="201"/>
      <c r="J182" s="201"/>
      <c r="K182" s="201"/>
      <c r="L182" s="201"/>
      <c r="M182" s="201"/>
      <c r="N182" s="201"/>
      <c r="O182" s="201"/>
      <c r="P182" s="201"/>
      <c r="Q182" s="201"/>
      <c r="R182" s="201"/>
      <c r="S182" s="201"/>
      <c r="T182" s="201"/>
      <c r="U182" s="201"/>
      <c r="V182" s="201"/>
      <c r="W182" s="201"/>
      <c r="X182" s="201"/>
      <c r="Y182" s="201"/>
      <c r="Z182" s="202"/>
      <c r="AA182" s="202"/>
      <c r="AB182" s="201"/>
      <c r="AC182" s="201"/>
      <c r="AD182" s="201"/>
      <c r="AE182" s="201"/>
      <c r="AF182" s="201"/>
      <c r="AG182" s="201"/>
      <c r="AH182" s="201"/>
      <c r="AI182" s="201"/>
      <c r="AJ182" s="201"/>
    </row>
    <row r="183" spans="1:36" ht="14.25">
      <c r="A183" s="201"/>
      <c r="B183" s="201"/>
      <c r="C183" s="201"/>
      <c r="D183" s="201"/>
      <c r="E183" s="201"/>
      <c r="F183" s="201"/>
      <c r="G183" s="201"/>
      <c r="H183" s="201"/>
      <c r="I183" s="201"/>
      <c r="J183" s="201"/>
      <c r="K183" s="201"/>
      <c r="L183" s="201"/>
      <c r="M183" s="201"/>
      <c r="N183" s="201"/>
      <c r="O183" s="201"/>
      <c r="P183" s="201"/>
      <c r="Q183" s="201"/>
      <c r="R183" s="201"/>
      <c r="S183" s="201"/>
      <c r="T183" s="201"/>
      <c r="U183" s="201"/>
      <c r="V183" s="201"/>
      <c r="W183" s="201"/>
      <c r="X183" s="201"/>
      <c r="Y183" s="201"/>
      <c r="Z183" s="202"/>
      <c r="AA183" s="202"/>
      <c r="AB183" s="201"/>
      <c r="AC183" s="201"/>
      <c r="AD183" s="201"/>
      <c r="AE183" s="201"/>
      <c r="AF183" s="201"/>
      <c r="AG183" s="201"/>
      <c r="AH183" s="201"/>
      <c r="AI183" s="201"/>
      <c r="AJ183" s="201"/>
    </row>
    <row r="184" spans="1:36" ht="14.25">
      <c r="A184" s="201"/>
      <c r="B184" s="201"/>
      <c r="C184" s="201"/>
      <c r="D184" s="201"/>
      <c r="E184" s="201"/>
      <c r="F184" s="201"/>
      <c r="G184" s="201"/>
      <c r="H184" s="201"/>
      <c r="I184" s="201"/>
      <c r="J184" s="201"/>
      <c r="K184" s="201"/>
      <c r="L184" s="201"/>
      <c r="M184" s="201"/>
      <c r="N184" s="201"/>
      <c r="O184" s="201"/>
      <c r="P184" s="201"/>
      <c r="Q184" s="201"/>
      <c r="R184" s="201"/>
      <c r="S184" s="201"/>
      <c r="T184" s="201"/>
      <c r="U184" s="201"/>
      <c r="V184" s="201"/>
      <c r="W184" s="201"/>
      <c r="X184" s="201"/>
      <c r="Y184" s="201"/>
      <c r="Z184" s="202"/>
      <c r="AA184" s="202"/>
      <c r="AB184" s="201"/>
      <c r="AC184" s="201"/>
      <c r="AD184" s="201"/>
      <c r="AE184" s="201"/>
      <c r="AF184" s="201"/>
      <c r="AG184" s="201"/>
      <c r="AH184" s="201"/>
      <c r="AI184" s="201"/>
      <c r="AJ184" s="201"/>
    </row>
    <row r="185" spans="1:36" ht="14.25">
      <c r="A185" s="201"/>
      <c r="B185" s="201"/>
      <c r="C185" s="201"/>
      <c r="D185" s="201"/>
      <c r="E185" s="201"/>
      <c r="F185" s="201"/>
      <c r="G185" s="201"/>
      <c r="H185" s="201"/>
      <c r="I185" s="201"/>
      <c r="J185" s="201"/>
      <c r="K185" s="201"/>
      <c r="L185" s="201"/>
      <c r="M185" s="201"/>
      <c r="N185" s="201"/>
      <c r="O185" s="201"/>
      <c r="P185" s="201"/>
      <c r="Q185" s="201"/>
      <c r="R185" s="201"/>
      <c r="S185" s="201"/>
      <c r="T185" s="201"/>
      <c r="U185" s="201"/>
      <c r="V185" s="201"/>
      <c r="W185" s="201"/>
      <c r="X185" s="201"/>
      <c r="Y185" s="201"/>
      <c r="Z185" s="202"/>
      <c r="AA185" s="202"/>
      <c r="AB185" s="201"/>
      <c r="AC185" s="201"/>
      <c r="AD185" s="201"/>
      <c r="AE185" s="201"/>
      <c r="AF185" s="201"/>
      <c r="AG185" s="201"/>
      <c r="AH185" s="201"/>
      <c r="AI185" s="201"/>
      <c r="AJ185" s="201"/>
    </row>
    <row r="186" spans="1:36" ht="14.25">
      <c r="A186" s="201"/>
      <c r="B186" s="201"/>
      <c r="C186" s="201"/>
      <c r="D186" s="201"/>
      <c r="E186" s="201"/>
      <c r="F186" s="201"/>
      <c r="G186" s="201"/>
      <c r="H186" s="201"/>
      <c r="I186" s="201"/>
      <c r="J186" s="201"/>
      <c r="K186" s="201"/>
      <c r="L186" s="201"/>
      <c r="M186" s="201"/>
      <c r="N186" s="201"/>
      <c r="O186" s="201"/>
      <c r="P186" s="201"/>
      <c r="Q186" s="201"/>
      <c r="R186" s="201"/>
      <c r="S186" s="201"/>
      <c r="T186" s="201"/>
      <c r="U186" s="201"/>
      <c r="V186" s="201"/>
      <c r="W186" s="201"/>
      <c r="X186" s="201"/>
      <c r="Y186" s="201"/>
      <c r="Z186" s="202"/>
      <c r="AA186" s="202"/>
      <c r="AB186" s="201"/>
      <c r="AC186" s="201"/>
      <c r="AD186" s="201"/>
      <c r="AE186" s="201"/>
      <c r="AF186" s="201"/>
      <c r="AG186" s="201"/>
      <c r="AH186" s="201"/>
      <c r="AI186" s="201"/>
      <c r="AJ186" s="201"/>
    </row>
    <row r="187" spans="1:36" ht="14.25">
      <c r="A187" s="201"/>
      <c r="B187" s="201"/>
      <c r="C187" s="201"/>
      <c r="D187" s="201"/>
      <c r="E187" s="201"/>
      <c r="F187" s="201"/>
      <c r="G187" s="201"/>
      <c r="H187" s="201"/>
      <c r="I187" s="201"/>
      <c r="J187" s="201"/>
      <c r="K187" s="201"/>
      <c r="L187" s="201"/>
      <c r="M187" s="201"/>
      <c r="N187" s="201"/>
      <c r="O187" s="201"/>
      <c r="P187" s="201"/>
      <c r="Q187" s="201"/>
      <c r="R187" s="201"/>
      <c r="S187" s="201"/>
      <c r="T187" s="201"/>
      <c r="U187" s="201"/>
      <c r="V187" s="201"/>
      <c r="W187" s="201"/>
      <c r="X187" s="201"/>
      <c r="Y187" s="201"/>
      <c r="Z187" s="202"/>
      <c r="AA187" s="202"/>
      <c r="AB187" s="201"/>
      <c r="AC187" s="201"/>
      <c r="AD187" s="201"/>
      <c r="AE187" s="201"/>
      <c r="AF187" s="201"/>
      <c r="AG187" s="201"/>
      <c r="AH187" s="201"/>
      <c r="AI187" s="201"/>
      <c r="AJ187" s="201"/>
    </row>
    <row r="188" spans="1:36" ht="14.25">
      <c r="A188" s="201"/>
      <c r="B188" s="201"/>
      <c r="C188" s="201"/>
      <c r="D188" s="201"/>
      <c r="E188" s="201"/>
      <c r="F188" s="201"/>
      <c r="G188" s="201"/>
      <c r="H188" s="201"/>
      <c r="I188" s="201"/>
      <c r="J188" s="201"/>
      <c r="K188" s="201"/>
      <c r="L188" s="201"/>
      <c r="M188" s="201"/>
      <c r="N188" s="201"/>
      <c r="O188" s="201"/>
      <c r="P188" s="201"/>
      <c r="Q188" s="201"/>
      <c r="R188" s="201"/>
      <c r="S188" s="201"/>
      <c r="T188" s="201"/>
      <c r="U188" s="201"/>
      <c r="V188" s="201"/>
      <c r="W188" s="201"/>
      <c r="X188" s="201"/>
      <c r="Y188" s="201"/>
      <c r="Z188" s="202"/>
      <c r="AA188" s="202"/>
      <c r="AB188" s="201"/>
      <c r="AC188" s="201"/>
      <c r="AD188" s="201"/>
      <c r="AE188" s="201"/>
      <c r="AF188" s="201"/>
      <c r="AG188" s="201"/>
      <c r="AH188" s="201"/>
      <c r="AI188" s="201"/>
      <c r="AJ188" s="201"/>
    </row>
    <row r="189" spans="1:36" ht="14.25">
      <c r="A189" s="201"/>
      <c r="B189" s="201"/>
      <c r="C189" s="201"/>
      <c r="D189" s="201"/>
      <c r="E189" s="201"/>
      <c r="F189" s="201"/>
      <c r="G189" s="201"/>
      <c r="H189" s="201"/>
      <c r="I189" s="201"/>
      <c r="J189" s="201"/>
      <c r="K189" s="201"/>
      <c r="L189" s="201"/>
      <c r="M189" s="201"/>
      <c r="N189" s="201"/>
      <c r="O189" s="201"/>
      <c r="P189" s="201"/>
      <c r="Q189" s="201"/>
      <c r="R189" s="201"/>
      <c r="S189" s="201"/>
      <c r="T189" s="201"/>
      <c r="U189" s="201"/>
      <c r="V189" s="201"/>
      <c r="W189" s="201"/>
      <c r="X189" s="201"/>
      <c r="Y189" s="201"/>
      <c r="Z189" s="202"/>
      <c r="AA189" s="202"/>
      <c r="AB189" s="201"/>
      <c r="AC189" s="201"/>
      <c r="AD189" s="201"/>
      <c r="AE189" s="201"/>
      <c r="AF189" s="201"/>
      <c r="AG189" s="201"/>
      <c r="AH189" s="201"/>
      <c r="AI189" s="201"/>
      <c r="AJ189" s="201"/>
    </row>
    <row r="190" spans="1:36" ht="14.25">
      <c r="A190" s="201"/>
      <c r="B190" s="201"/>
      <c r="C190" s="201"/>
      <c r="D190" s="201"/>
      <c r="E190" s="201"/>
      <c r="F190" s="201"/>
      <c r="G190" s="201"/>
      <c r="H190" s="201"/>
      <c r="I190" s="201"/>
      <c r="J190" s="201"/>
      <c r="K190" s="201"/>
      <c r="L190" s="201"/>
      <c r="M190" s="201"/>
      <c r="N190" s="201"/>
      <c r="O190" s="201"/>
      <c r="P190" s="201"/>
      <c r="Q190" s="201"/>
      <c r="R190" s="201"/>
      <c r="S190" s="201"/>
      <c r="T190" s="201"/>
      <c r="U190" s="201"/>
      <c r="V190" s="201"/>
      <c r="W190" s="201"/>
      <c r="X190" s="201"/>
      <c r="Y190" s="201"/>
      <c r="Z190" s="202"/>
      <c r="AA190" s="202"/>
      <c r="AB190" s="201"/>
      <c r="AC190" s="201"/>
      <c r="AD190" s="201"/>
      <c r="AE190" s="201"/>
      <c r="AF190" s="201"/>
      <c r="AG190" s="201"/>
      <c r="AH190" s="201"/>
      <c r="AI190" s="201"/>
      <c r="AJ190" s="201"/>
    </row>
    <row r="191" spans="1:36" ht="14.25">
      <c r="A191" s="201"/>
      <c r="B191" s="201"/>
      <c r="C191" s="201"/>
      <c r="D191" s="201"/>
      <c r="E191" s="201"/>
      <c r="F191" s="201"/>
      <c r="G191" s="201"/>
      <c r="H191" s="201"/>
      <c r="I191" s="201"/>
      <c r="J191" s="201"/>
      <c r="K191" s="201"/>
      <c r="L191" s="201"/>
      <c r="M191" s="201"/>
      <c r="N191" s="201"/>
      <c r="O191" s="201"/>
      <c r="P191" s="201"/>
      <c r="Q191" s="201"/>
      <c r="R191" s="201"/>
      <c r="S191" s="201"/>
      <c r="T191" s="201"/>
      <c r="U191" s="201"/>
      <c r="V191" s="201"/>
      <c r="W191" s="201"/>
      <c r="X191" s="201"/>
      <c r="Y191" s="201"/>
      <c r="Z191" s="202"/>
      <c r="AA191" s="202"/>
      <c r="AB191" s="201"/>
      <c r="AC191" s="201"/>
      <c r="AD191" s="201"/>
      <c r="AE191" s="201"/>
      <c r="AF191" s="201"/>
      <c r="AG191" s="201"/>
      <c r="AH191" s="201"/>
      <c r="AI191" s="201"/>
      <c r="AJ191" s="201"/>
    </row>
    <row r="192" spans="1:36" ht="14.25">
      <c r="A192" s="201"/>
      <c r="B192" s="201"/>
      <c r="C192" s="201"/>
      <c r="D192" s="201"/>
      <c r="E192" s="201"/>
      <c r="F192" s="201"/>
      <c r="G192" s="201"/>
      <c r="H192" s="201"/>
      <c r="I192" s="201"/>
      <c r="J192" s="201"/>
      <c r="K192" s="201"/>
      <c r="L192" s="201"/>
      <c r="M192" s="201"/>
      <c r="N192" s="201"/>
      <c r="O192" s="201"/>
      <c r="P192" s="201"/>
      <c r="Q192" s="201"/>
      <c r="R192" s="201"/>
      <c r="S192" s="201"/>
      <c r="T192" s="201"/>
      <c r="U192" s="201"/>
      <c r="V192" s="201"/>
      <c r="W192" s="201"/>
      <c r="X192" s="201"/>
      <c r="Y192" s="201"/>
      <c r="Z192" s="202"/>
      <c r="AA192" s="202"/>
      <c r="AB192" s="201"/>
      <c r="AC192" s="201"/>
      <c r="AD192" s="201"/>
      <c r="AE192" s="201"/>
      <c r="AF192" s="201"/>
      <c r="AG192" s="201"/>
      <c r="AH192" s="201"/>
      <c r="AI192" s="201"/>
      <c r="AJ192" s="201"/>
    </row>
    <row r="193" spans="1:36" ht="14.25">
      <c r="A193" s="201"/>
      <c r="B193" s="201"/>
      <c r="C193" s="201"/>
      <c r="D193" s="201"/>
      <c r="E193" s="201"/>
      <c r="F193" s="201"/>
      <c r="G193" s="201"/>
      <c r="H193" s="201"/>
      <c r="I193" s="201"/>
      <c r="J193" s="201"/>
      <c r="K193" s="201"/>
      <c r="L193" s="201"/>
      <c r="M193" s="201"/>
      <c r="N193" s="201"/>
      <c r="O193" s="201"/>
      <c r="P193" s="201"/>
      <c r="Q193" s="201"/>
      <c r="R193" s="201"/>
      <c r="S193" s="201"/>
      <c r="T193" s="201"/>
      <c r="U193" s="201"/>
      <c r="V193" s="201"/>
      <c r="W193" s="201"/>
      <c r="X193" s="201"/>
      <c r="Y193" s="201"/>
      <c r="Z193" s="202"/>
      <c r="AA193" s="202"/>
      <c r="AB193" s="201"/>
      <c r="AC193" s="201"/>
      <c r="AD193" s="201"/>
      <c r="AE193" s="201"/>
      <c r="AF193" s="201"/>
      <c r="AG193" s="201"/>
      <c r="AH193" s="201"/>
      <c r="AI193" s="201"/>
      <c r="AJ193" s="201"/>
    </row>
    <row r="194" spans="1:36" ht="14.25">
      <c r="A194" s="201"/>
      <c r="B194" s="201"/>
      <c r="C194" s="201"/>
      <c r="D194" s="201"/>
      <c r="E194" s="201"/>
      <c r="F194" s="201"/>
      <c r="G194" s="201"/>
      <c r="H194" s="201"/>
      <c r="I194" s="201"/>
      <c r="J194" s="201"/>
      <c r="K194" s="201"/>
      <c r="L194" s="201"/>
      <c r="M194" s="201"/>
      <c r="N194" s="201"/>
      <c r="O194" s="201"/>
      <c r="P194" s="201"/>
      <c r="Q194" s="201"/>
      <c r="R194" s="201"/>
      <c r="S194" s="201"/>
      <c r="T194" s="201"/>
      <c r="U194" s="201"/>
      <c r="V194" s="201"/>
      <c r="W194" s="201"/>
      <c r="X194" s="201"/>
      <c r="Y194" s="201"/>
      <c r="Z194" s="202"/>
      <c r="AA194" s="202"/>
      <c r="AB194" s="201"/>
      <c r="AC194" s="201"/>
      <c r="AD194" s="201"/>
      <c r="AE194" s="201"/>
      <c r="AF194" s="201"/>
      <c r="AG194" s="201"/>
      <c r="AH194" s="201"/>
      <c r="AI194" s="201"/>
      <c r="AJ194" s="201"/>
    </row>
    <row r="195" spans="1:36" ht="14.25">
      <c r="A195" s="201"/>
      <c r="B195" s="201"/>
      <c r="C195" s="201"/>
      <c r="D195" s="201"/>
      <c r="E195" s="201"/>
      <c r="F195" s="201"/>
      <c r="G195" s="201"/>
      <c r="H195" s="201"/>
      <c r="I195" s="201"/>
      <c r="J195" s="201"/>
      <c r="K195" s="201"/>
      <c r="L195" s="201"/>
      <c r="M195" s="201"/>
      <c r="N195" s="201"/>
      <c r="O195" s="201"/>
      <c r="P195" s="201"/>
      <c r="Q195" s="201"/>
      <c r="R195" s="201"/>
      <c r="S195" s="201"/>
      <c r="T195" s="201"/>
      <c r="U195" s="201"/>
      <c r="V195" s="201"/>
      <c r="W195" s="201"/>
      <c r="X195" s="201"/>
      <c r="Y195" s="201"/>
      <c r="Z195" s="202"/>
      <c r="AA195" s="202"/>
      <c r="AB195" s="201"/>
      <c r="AC195" s="201"/>
      <c r="AD195" s="201"/>
      <c r="AE195" s="201"/>
      <c r="AF195" s="201"/>
      <c r="AG195" s="201"/>
      <c r="AH195" s="201"/>
      <c r="AI195" s="201"/>
      <c r="AJ195" s="201"/>
    </row>
    <row r="196" spans="1:36" ht="14.25">
      <c r="A196" s="201"/>
      <c r="B196" s="201"/>
      <c r="C196" s="201"/>
      <c r="D196" s="201"/>
      <c r="E196" s="201"/>
      <c r="F196" s="201"/>
      <c r="G196" s="201"/>
      <c r="H196" s="201"/>
      <c r="I196" s="201"/>
      <c r="J196" s="201"/>
      <c r="K196" s="201"/>
      <c r="L196" s="201"/>
      <c r="M196" s="201"/>
      <c r="N196" s="201"/>
      <c r="O196" s="201"/>
      <c r="P196" s="201"/>
      <c r="Q196" s="201"/>
      <c r="R196" s="201"/>
      <c r="S196" s="201"/>
      <c r="T196" s="201"/>
      <c r="U196" s="201"/>
      <c r="V196" s="201"/>
      <c r="W196" s="201"/>
      <c r="X196" s="201"/>
      <c r="Y196" s="201"/>
      <c r="Z196" s="202"/>
      <c r="AA196" s="202"/>
      <c r="AB196" s="201"/>
      <c r="AC196" s="201"/>
      <c r="AD196" s="201"/>
      <c r="AE196" s="201"/>
      <c r="AF196" s="201"/>
      <c r="AG196" s="201"/>
      <c r="AH196" s="201"/>
      <c r="AI196" s="201"/>
      <c r="AJ196" s="201"/>
    </row>
    <row r="197" spans="1:36" ht="14.25">
      <c r="A197" s="201"/>
      <c r="B197" s="201"/>
      <c r="C197" s="201"/>
      <c r="D197" s="201"/>
      <c r="E197" s="201"/>
      <c r="F197" s="201"/>
      <c r="G197" s="201"/>
      <c r="H197" s="201"/>
      <c r="I197" s="201"/>
      <c r="J197" s="201"/>
      <c r="K197" s="201"/>
      <c r="L197" s="201"/>
      <c r="M197" s="201"/>
      <c r="N197" s="201"/>
      <c r="O197" s="201"/>
      <c r="P197" s="201"/>
      <c r="Q197" s="201"/>
      <c r="R197" s="201"/>
      <c r="S197" s="201"/>
      <c r="T197" s="201"/>
      <c r="U197" s="201"/>
      <c r="V197" s="201"/>
      <c r="W197" s="201"/>
      <c r="X197" s="201"/>
      <c r="Y197" s="201"/>
      <c r="Z197" s="202"/>
      <c r="AA197" s="202"/>
      <c r="AB197" s="201"/>
      <c r="AC197" s="201"/>
      <c r="AD197" s="201"/>
      <c r="AE197" s="201"/>
      <c r="AF197" s="201"/>
      <c r="AG197" s="201"/>
      <c r="AH197" s="201"/>
      <c r="AI197" s="201"/>
      <c r="AJ197" s="201"/>
    </row>
    <row r="198" spans="1:36" ht="14.25">
      <c r="A198" s="201"/>
      <c r="B198" s="201"/>
      <c r="C198" s="201"/>
      <c r="D198" s="201"/>
      <c r="E198" s="201"/>
      <c r="F198" s="201"/>
      <c r="G198" s="201"/>
      <c r="H198" s="201"/>
      <c r="I198" s="201"/>
      <c r="J198" s="201"/>
      <c r="K198" s="201"/>
      <c r="L198" s="201"/>
      <c r="M198" s="201"/>
      <c r="N198" s="201"/>
      <c r="O198" s="201"/>
      <c r="P198" s="201"/>
      <c r="Q198" s="201"/>
      <c r="R198" s="201"/>
      <c r="S198" s="201"/>
      <c r="T198" s="201"/>
      <c r="U198" s="201"/>
      <c r="V198" s="201"/>
      <c r="W198" s="201"/>
      <c r="X198" s="201"/>
      <c r="Y198" s="201"/>
      <c r="Z198" s="202"/>
      <c r="AA198" s="202"/>
      <c r="AB198" s="201"/>
      <c r="AC198" s="201"/>
      <c r="AD198" s="201"/>
      <c r="AE198" s="201"/>
      <c r="AF198" s="201"/>
      <c r="AG198" s="201"/>
      <c r="AH198" s="201"/>
      <c r="AI198" s="201"/>
      <c r="AJ198" s="201"/>
    </row>
    <row r="199" spans="1:36" ht="14.25">
      <c r="A199" s="201"/>
      <c r="B199" s="201"/>
      <c r="C199" s="201"/>
      <c r="D199" s="201"/>
      <c r="E199" s="201"/>
      <c r="F199" s="201"/>
      <c r="G199" s="201"/>
      <c r="H199" s="201"/>
      <c r="I199" s="201"/>
      <c r="J199" s="201"/>
      <c r="K199" s="201"/>
      <c r="L199" s="201"/>
      <c r="M199" s="201"/>
      <c r="N199" s="201"/>
      <c r="O199" s="201"/>
      <c r="P199" s="201"/>
      <c r="Q199" s="201"/>
      <c r="R199" s="201"/>
      <c r="S199" s="201"/>
      <c r="T199" s="201"/>
      <c r="U199" s="201"/>
      <c r="V199" s="201"/>
      <c r="W199" s="201"/>
      <c r="X199" s="201"/>
      <c r="Y199" s="201"/>
      <c r="Z199" s="202"/>
      <c r="AA199" s="202"/>
      <c r="AB199" s="201"/>
      <c r="AC199" s="201"/>
      <c r="AD199" s="201"/>
      <c r="AE199" s="201"/>
      <c r="AF199" s="201"/>
      <c r="AG199" s="201"/>
      <c r="AH199" s="201"/>
      <c r="AI199" s="201"/>
      <c r="AJ199" s="201"/>
    </row>
    <row r="200" spans="1:36" ht="14.25">
      <c r="A200" s="201"/>
      <c r="B200" s="201"/>
      <c r="C200" s="201"/>
      <c r="D200" s="201"/>
      <c r="E200" s="201"/>
      <c r="F200" s="201"/>
      <c r="G200" s="201"/>
      <c r="H200" s="201"/>
      <c r="I200" s="201"/>
      <c r="J200" s="201"/>
      <c r="K200" s="201"/>
      <c r="L200" s="201"/>
      <c r="M200" s="201"/>
      <c r="N200" s="201"/>
      <c r="O200" s="201"/>
      <c r="P200" s="201"/>
      <c r="Q200" s="201"/>
      <c r="R200" s="201"/>
      <c r="S200" s="201"/>
      <c r="T200" s="201"/>
      <c r="U200" s="201"/>
      <c r="V200" s="201"/>
      <c r="W200" s="201"/>
      <c r="X200" s="201"/>
      <c r="Y200" s="201"/>
      <c r="Z200" s="202"/>
      <c r="AA200" s="202"/>
      <c r="AB200" s="201"/>
      <c r="AC200" s="201"/>
      <c r="AD200" s="201"/>
      <c r="AE200" s="201"/>
      <c r="AF200" s="201"/>
      <c r="AG200" s="201"/>
      <c r="AH200" s="201"/>
      <c r="AI200" s="201"/>
      <c r="AJ200" s="201"/>
    </row>
    <row r="201" spans="1:36" ht="14.25">
      <c r="A201" s="201"/>
      <c r="B201" s="201"/>
      <c r="C201" s="201"/>
      <c r="D201" s="201"/>
      <c r="E201" s="201"/>
      <c r="F201" s="201"/>
      <c r="G201" s="201"/>
      <c r="H201" s="201"/>
      <c r="I201" s="201"/>
      <c r="J201" s="201"/>
      <c r="K201" s="201"/>
      <c r="L201" s="201"/>
      <c r="M201" s="201"/>
      <c r="N201" s="201"/>
      <c r="O201" s="201"/>
      <c r="P201" s="201"/>
      <c r="Q201" s="201"/>
      <c r="R201" s="201"/>
      <c r="S201" s="201"/>
      <c r="T201" s="201"/>
      <c r="U201" s="201"/>
      <c r="V201" s="201"/>
      <c r="W201" s="201"/>
      <c r="X201" s="201"/>
      <c r="Y201" s="201"/>
      <c r="Z201" s="202"/>
      <c r="AA201" s="202"/>
      <c r="AB201" s="201"/>
      <c r="AC201" s="201"/>
      <c r="AD201" s="201"/>
      <c r="AE201" s="201"/>
      <c r="AF201" s="201"/>
      <c r="AG201" s="201"/>
      <c r="AH201" s="201"/>
      <c r="AI201" s="201"/>
      <c r="AJ201" s="201"/>
    </row>
    <row r="202" spans="1:36" ht="14.25">
      <c r="A202" s="201"/>
      <c r="B202" s="201"/>
      <c r="C202" s="201"/>
      <c r="D202" s="201"/>
      <c r="E202" s="201"/>
      <c r="F202" s="201"/>
      <c r="G202" s="201"/>
      <c r="H202" s="201"/>
      <c r="I202" s="201"/>
      <c r="J202" s="201"/>
      <c r="K202" s="201"/>
      <c r="L202" s="201"/>
      <c r="M202" s="201"/>
      <c r="N202" s="201"/>
      <c r="O202" s="201"/>
      <c r="P202" s="201"/>
      <c r="Q202" s="201"/>
      <c r="R202" s="201"/>
      <c r="S202" s="201"/>
      <c r="T202" s="201"/>
      <c r="U202" s="201"/>
      <c r="V202" s="201"/>
      <c r="W202" s="201"/>
      <c r="X202" s="201"/>
      <c r="Y202" s="201"/>
      <c r="Z202" s="202"/>
      <c r="AA202" s="202"/>
      <c r="AB202" s="201"/>
      <c r="AC202" s="201"/>
      <c r="AD202" s="201"/>
      <c r="AE202" s="201"/>
      <c r="AF202" s="201"/>
      <c r="AG202" s="201"/>
      <c r="AH202" s="201"/>
      <c r="AI202" s="201"/>
      <c r="AJ202" s="201"/>
    </row>
    <row r="203" spans="1:36" ht="14.25">
      <c r="A203" s="201"/>
      <c r="B203" s="201"/>
      <c r="C203" s="201"/>
      <c r="D203" s="201"/>
      <c r="E203" s="201"/>
      <c r="F203" s="201"/>
      <c r="G203" s="201"/>
      <c r="H203" s="201"/>
      <c r="I203" s="201"/>
      <c r="J203" s="201"/>
      <c r="K203" s="201"/>
      <c r="L203" s="201"/>
      <c r="M203" s="201"/>
      <c r="N203" s="201"/>
      <c r="O203" s="201"/>
      <c r="P203" s="201"/>
      <c r="Q203" s="201"/>
      <c r="R203" s="201"/>
      <c r="S203" s="201"/>
      <c r="T203" s="201"/>
      <c r="U203" s="201"/>
      <c r="V203" s="201"/>
      <c r="W203" s="201"/>
      <c r="X203" s="201"/>
      <c r="Y203" s="201"/>
      <c r="Z203" s="202"/>
      <c r="AA203" s="202"/>
      <c r="AB203" s="201"/>
      <c r="AC203" s="201"/>
      <c r="AD203" s="201"/>
      <c r="AE203" s="201"/>
      <c r="AF203" s="201"/>
      <c r="AG203" s="201"/>
      <c r="AH203" s="201"/>
      <c r="AI203" s="201"/>
      <c r="AJ203" s="201"/>
    </row>
    <row r="204" spans="1:36" ht="14.25">
      <c r="A204" s="201"/>
      <c r="B204" s="201"/>
      <c r="C204" s="201"/>
      <c r="D204" s="201"/>
      <c r="E204" s="201"/>
      <c r="F204" s="201"/>
      <c r="G204" s="201"/>
      <c r="H204" s="201"/>
      <c r="I204" s="201"/>
      <c r="J204" s="201"/>
      <c r="K204" s="201"/>
      <c r="L204" s="201"/>
      <c r="M204" s="201"/>
      <c r="N204" s="201"/>
      <c r="O204" s="201"/>
      <c r="P204" s="201"/>
      <c r="Q204" s="201"/>
      <c r="R204" s="201"/>
      <c r="S204" s="201"/>
      <c r="T204" s="201"/>
      <c r="U204" s="201"/>
      <c r="V204" s="201"/>
      <c r="W204" s="201"/>
      <c r="X204" s="201"/>
      <c r="Y204" s="201"/>
      <c r="Z204" s="202"/>
      <c r="AA204" s="202"/>
      <c r="AB204" s="201"/>
      <c r="AC204" s="201"/>
      <c r="AD204" s="201"/>
      <c r="AE204" s="201"/>
      <c r="AF204" s="201"/>
      <c r="AG204" s="201"/>
      <c r="AH204" s="201"/>
      <c r="AI204" s="201"/>
      <c r="AJ204" s="201"/>
    </row>
    <row r="205" spans="1:36" ht="14.25">
      <c r="A205" s="201"/>
      <c r="B205" s="201"/>
      <c r="C205" s="201"/>
      <c r="D205" s="201"/>
      <c r="E205" s="201"/>
      <c r="F205" s="201"/>
      <c r="G205" s="201"/>
      <c r="H205" s="201"/>
      <c r="I205" s="201"/>
      <c r="J205" s="201"/>
      <c r="K205" s="201"/>
      <c r="L205" s="201"/>
      <c r="M205" s="201"/>
      <c r="N205" s="201"/>
      <c r="O205" s="201"/>
      <c r="P205" s="201"/>
      <c r="Q205" s="201"/>
      <c r="R205" s="201"/>
      <c r="S205" s="201"/>
      <c r="T205" s="201"/>
      <c r="U205" s="201"/>
      <c r="V205" s="201"/>
      <c r="W205" s="201"/>
      <c r="X205" s="201"/>
      <c r="Y205" s="201"/>
      <c r="Z205" s="202"/>
      <c r="AA205" s="202"/>
      <c r="AB205" s="201"/>
      <c r="AC205" s="201"/>
      <c r="AD205" s="201"/>
      <c r="AE205" s="201"/>
      <c r="AF205" s="201"/>
      <c r="AG205" s="201"/>
      <c r="AH205" s="201"/>
      <c r="AI205" s="201"/>
      <c r="AJ205" s="201"/>
    </row>
    <row r="206" spans="1:36" ht="14.25">
      <c r="A206" s="201"/>
      <c r="B206" s="201"/>
      <c r="C206" s="201"/>
      <c r="D206" s="201"/>
      <c r="E206" s="201"/>
      <c r="F206" s="201"/>
      <c r="G206" s="201"/>
      <c r="H206" s="201"/>
      <c r="I206" s="201"/>
      <c r="J206" s="201"/>
      <c r="K206" s="201"/>
      <c r="L206" s="201"/>
      <c r="M206" s="201"/>
      <c r="N206" s="201"/>
      <c r="O206" s="201"/>
      <c r="P206" s="201"/>
      <c r="Q206" s="201"/>
      <c r="R206" s="201"/>
      <c r="S206" s="201"/>
      <c r="T206" s="201"/>
      <c r="U206" s="201"/>
      <c r="V206" s="201"/>
      <c r="W206" s="201"/>
      <c r="X206" s="201"/>
      <c r="Y206" s="201"/>
      <c r="Z206" s="202"/>
      <c r="AA206" s="202"/>
      <c r="AB206" s="201"/>
      <c r="AC206" s="201"/>
      <c r="AD206" s="201"/>
      <c r="AE206" s="201"/>
      <c r="AF206" s="201"/>
      <c r="AG206" s="201"/>
      <c r="AH206" s="201"/>
      <c r="AI206" s="201"/>
      <c r="AJ206" s="201"/>
    </row>
    <row r="207" spans="1:36" ht="14.25">
      <c r="A207" s="201"/>
      <c r="B207" s="201"/>
      <c r="C207" s="201"/>
      <c r="D207" s="201"/>
      <c r="E207" s="201"/>
      <c r="F207" s="201"/>
      <c r="G207" s="201"/>
      <c r="H207" s="201"/>
      <c r="I207" s="201"/>
      <c r="J207" s="201"/>
      <c r="K207" s="201"/>
      <c r="L207" s="201"/>
      <c r="M207" s="201"/>
      <c r="N207" s="201"/>
      <c r="O207" s="201"/>
      <c r="P207" s="201"/>
      <c r="Q207" s="201"/>
      <c r="R207" s="201"/>
      <c r="S207" s="201"/>
      <c r="T207" s="201"/>
      <c r="U207" s="201"/>
      <c r="V207" s="201"/>
      <c r="W207" s="201"/>
      <c r="X207" s="201"/>
      <c r="Y207" s="201"/>
      <c r="Z207" s="202"/>
      <c r="AA207" s="202"/>
      <c r="AB207" s="201"/>
      <c r="AC207" s="201"/>
      <c r="AD207" s="201"/>
      <c r="AE207" s="201"/>
      <c r="AF207" s="201"/>
      <c r="AG207" s="201"/>
      <c r="AH207" s="201"/>
      <c r="AI207" s="201"/>
      <c r="AJ207" s="201"/>
    </row>
    <row r="208" spans="1:36" ht="14.25">
      <c r="A208" s="201"/>
      <c r="B208" s="201"/>
      <c r="C208" s="201"/>
      <c r="D208" s="201"/>
      <c r="E208" s="201"/>
      <c r="F208" s="201"/>
      <c r="G208" s="201"/>
      <c r="H208" s="201"/>
      <c r="I208" s="201"/>
      <c r="J208" s="201"/>
      <c r="K208" s="201"/>
      <c r="L208" s="201"/>
      <c r="M208" s="201"/>
      <c r="N208" s="201"/>
      <c r="O208" s="201"/>
      <c r="P208" s="201"/>
      <c r="Q208" s="201"/>
      <c r="R208" s="201"/>
      <c r="S208" s="201"/>
      <c r="T208" s="201"/>
      <c r="U208" s="201"/>
      <c r="V208" s="201"/>
      <c r="W208" s="201"/>
      <c r="X208" s="201"/>
      <c r="Y208" s="201"/>
      <c r="Z208" s="202"/>
      <c r="AA208" s="202"/>
      <c r="AB208" s="201"/>
      <c r="AC208" s="201"/>
      <c r="AD208" s="201"/>
      <c r="AE208" s="201"/>
      <c r="AF208" s="201"/>
      <c r="AG208" s="201"/>
      <c r="AH208" s="201"/>
      <c r="AI208" s="201"/>
      <c r="AJ208" s="201"/>
    </row>
    <row r="209" spans="1:36" ht="14.25">
      <c r="A209" s="201"/>
      <c r="B209" s="201"/>
      <c r="C209" s="201"/>
      <c r="D209" s="201"/>
      <c r="E209" s="201"/>
      <c r="F209" s="201"/>
      <c r="G209" s="201"/>
      <c r="H209" s="201"/>
      <c r="I209" s="201"/>
      <c r="J209" s="201"/>
      <c r="K209" s="201"/>
      <c r="L209" s="201"/>
      <c r="M209" s="201"/>
      <c r="N209" s="201"/>
      <c r="O209" s="201"/>
      <c r="P209" s="201"/>
      <c r="Q209" s="201"/>
      <c r="R209" s="201"/>
      <c r="S209" s="201"/>
      <c r="T209" s="201"/>
      <c r="U209" s="201"/>
      <c r="V209" s="201"/>
      <c r="W209" s="201"/>
      <c r="X209" s="201"/>
      <c r="Y209" s="201"/>
      <c r="Z209" s="202"/>
      <c r="AA209" s="202"/>
      <c r="AB209" s="201"/>
      <c r="AC209" s="201"/>
      <c r="AD209" s="201"/>
      <c r="AE209" s="201"/>
      <c r="AF209" s="201"/>
      <c r="AG209" s="201"/>
      <c r="AH209" s="201"/>
      <c r="AI209" s="201"/>
      <c r="AJ209" s="201"/>
    </row>
    <row r="210" spans="1:36" ht="14.25">
      <c r="A210" s="201"/>
      <c r="B210" s="201"/>
      <c r="C210" s="201"/>
      <c r="D210" s="201"/>
      <c r="E210" s="201"/>
      <c r="F210" s="201"/>
      <c r="G210" s="201"/>
      <c r="H210" s="201"/>
      <c r="I210" s="201"/>
      <c r="J210" s="201"/>
      <c r="K210" s="201"/>
      <c r="L210" s="201"/>
      <c r="M210" s="201"/>
      <c r="N210" s="201"/>
      <c r="O210" s="201"/>
      <c r="P210" s="201"/>
      <c r="Q210" s="201"/>
      <c r="R210" s="201"/>
      <c r="S210" s="201"/>
      <c r="T210" s="201"/>
      <c r="U210" s="201"/>
      <c r="V210" s="201"/>
      <c r="W210" s="201"/>
      <c r="X210" s="201"/>
      <c r="Y210" s="201"/>
      <c r="Z210" s="202"/>
      <c r="AA210" s="202"/>
      <c r="AB210" s="201"/>
      <c r="AC210" s="201"/>
      <c r="AD210" s="201"/>
      <c r="AE210" s="201"/>
      <c r="AF210" s="201"/>
      <c r="AG210" s="201"/>
      <c r="AH210" s="201"/>
      <c r="AI210" s="201"/>
      <c r="AJ210" s="201"/>
    </row>
    <row r="211" spans="1:36" ht="14.25">
      <c r="A211" s="201"/>
      <c r="B211" s="201"/>
      <c r="C211" s="201"/>
      <c r="D211" s="201"/>
      <c r="E211" s="201"/>
      <c r="F211" s="201"/>
      <c r="G211" s="201"/>
      <c r="H211" s="201"/>
      <c r="I211" s="201"/>
      <c r="J211" s="201"/>
      <c r="K211" s="201"/>
      <c r="L211" s="201"/>
      <c r="M211" s="201"/>
      <c r="N211" s="201"/>
      <c r="O211" s="201"/>
      <c r="P211" s="201"/>
      <c r="Q211" s="201"/>
      <c r="R211" s="201"/>
      <c r="S211" s="201"/>
      <c r="T211" s="201"/>
      <c r="U211" s="201"/>
      <c r="V211" s="201"/>
      <c r="W211" s="201"/>
      <c r="X211" s="201"/>
      <c r="Y211" s="201"/>
      <c r="Z211" s="202"/>
      <c r="AA211" s="202"/>
      <c r="AB211" s="201"/>
      <c r="AC211" s="201"/>
      <c r="AD211" s="201"/>
      <c r="AE211" s="201"/>
      <c r="AF211" s="201"/>
      <c r="AG211" s="201"/>
      <c r="AH211" s="201"/>
      <c r="AI211" s="201"/>
      <c r="AJ211" s="201"/>
    </row>
    <row r="212" spans="1:36" ht="14.25">
      <c r="A212" s="201"/>
      <c r="B212" s="201"/>
      <c r="C212" s="201"/>
      <c r="D212" s="201"/>
      <c r="E212" s="201"/>
      <c r="F212" s="201"/>
      <c r="G212" s="201"/>
      <c r="H212" s="201"/>
      <c r="I212" s="201"/>
      <c r="J212" s="201"/>
      <c r="K212" s="201"/>
      <c r="L212" s="201"/>
      <c r="M212" s="201"/>
      <c r="N212" s="201"/>
      <c r="O212" s="201"/>
      <c r="P212" s="201"/>
      <c r="Q212" s="201"/>
      <c r="R212" s="201"/>
      <c r="S212" s="201"/>
      <c r="T212" s="201"/>
      <c r="U212" s="201"/>
      <c r="V212" s="201"/>
      <c r="W212" s="201"/>
      <c r="X212" s="201"/>
      <c r="Y212" s="201"/>
      <c r="Z212" s="202"/>
      <c r="AA212" s="202"/>
      <c r="AB212" s="201"/>
      <c r="AC212" s="201"/>
      <c r="AD212" s="201"/>
      <c r="AE212" s="201"/>
      <c r="AF212" s="201"/>
      <c r="AG212" s="201"/>
      <c r="AH212" s="201"/>
      <c r="AI212" s="201"/>
      <c r="AJ212" s="201"/>
    </row>
    <row r="213" spans="1:36" ht="14.25">
      <c r="A213" s="201"/>
      <c r="B213" s="201"/>
      <c r="C213" s="201"/>
      <c r="D213" s="201"/>
      <c r="E213" s="201"/>
      <c r="F213" s="201"/>
      <c r="G213" s="201"/>
      <c r="H213" s="201"/>
      <c r="I213" s="201"/>
      <c r="J213" s="201"/>
      <c r="K213" s="201"/>
      <c r="L213" s="201"/>
      <c r="M213" s="201"/>
      <c r="N213" s="201"/>
      <c r="O213" s="201"/>
      <c r="P213" s="201"/>
      <c r="Q213" s="201"/>
      <c r="R213" s="201"/>
      <c r="S213" s="201"/>
      <c r="T213" s="201"/>
      <c r="U213" s="201"/>
      <c r="V213" s="201"/>
      <c r="W213" s="201"/>
      <c r="X213" s="201"/>
      <c r="Y213" s="201"/>
      <c r="Z213" s="202"/>
      <c r="AA213" s="202"/>
      <c r="AB213" s="201"/>
      <c r="AC213" s="201"/>
      <c r="AD213" s="201"/>
      <c r="AE213" s="201"/>
      <c r="AF213" s="201"/>
      <c r="AG213" s="201"/>
      <c r="AH213" s="201"/>
      <c r="AI213" s="201"/>
      <c r="AJ213" s="201"/>
    </row>
    <row r="214" spans="1:36" ht="14.25">
      <c r="A214" s="201"/>
      <c r="B214" s="201"/>
      <c r="C214" s="201"/>
      <c r="D214" s="201"/>
      <c r="E214" s="201"/>
      <c r="F214" s="201"/>
      <c r="G214" s="201"/>
      <c r="H214" s="201"/>
      <c r="I214" s="201"/>
      <c r="J214" s="201"/>
      <c r="K214" s="201"/>
      <c r="L214" s="201"/>
      <c r="M214" s="201"/>
      <c r="N214" s="201"/>
      <c r="O214" s="201"/>
      <c r="P214" s="201"/>
      <c r="Q214" s="201"/>
      <c r="R214" s="201"/>
      <c r="S214" s="201"/>
      <c r="T214" s="201"/>
      <c r="U214" s="201"/>
      <c r="V214" s="201"/>
      <c r="W214" s="201"/>
      <c r="X214" s="201"/>
      <c r="Y214" s="201"/>
      <c r="Z214" s="202"/>
      <c r="AA214" s="202"/>
      <c r="AB214" s="201"/>
      <c r="AC214" s="201"/>
      <c r="AD214" s="201"/>
      <c r="AE214" s="201"/>
      <c r="AF214" s="201"/>
      <c r="AG214" s="201"/>
      <c r="AH214" s="201"/>
      <c r="AI214" s="201"/>
      <c r="AJ214" s="201"/>
    </row>
    <row r="215" spans="1:36" ht="14.25">
      <c r="A215" s="201"/>
      <c r="B215" s="201"/>
      <c r="C215" s="201"/>
      <c r="D215" s="201"/>
      <c r="E215" s="201"/>
      <c r="F215" s="201"/>
      <c r="G215" s="201"/>
      <c r="H215" s="201"/>
      <c r="I215" s="201"/>
      <c r="J215" s="201"/>
      <c r="K215" s="201"/>
      <c r="L215" s="201"/>
      <c r="M215" s="201"/>
      <c r="N215" s="201"/>
      <c r="O215" s="201"/>
      <c r="P215" s="201"/>
      <c r="Q215" s="201"/>
      <c r="R215" s="201"/>
      <c r="S215" s="201"/>
      <c r="T215" s="201"/>
      <c r="U215" s="201"/>
      <c r="V215" s="201"/>
      <c r="W215" s="201"/>
      <c r="X215" s="201"/>
      <c r="Y215" s="201"/>
      <c r="Z215" s="202"/>
      <c r="AA215" s="202"/>
      <c r="AB215" s="201"/>
      <c r="AC215" s="201"/>
      <c r="AD215" s="201"/>
      <c r="AE215" s="201"/>
      <c r="AF215" s="201"/>
      <c r="AG215" s="201"/>
      <c r="AH215" s="201"/>
      <c r="AI215" s="201"/>
      <c r="AJ215" s="201"/>
    </row>
    <row r="216" spans="1:36" ht="14.25">
      <c r="A216" s="201"/>
      <c r="B216" s="201"/>
      <c r="C216" s="201"/>
      <c r="D216" s="201"/>
      <c r="E216" s="201"/>
      <c r="F216" s="201"/>
      <c r="G216" s="201"/>
      <c r="H216" s="201"/>
      <c r="I216" s="201"/>
      <c r="J216" s="201"/>
      <c r="K216" s="201"/>
      <c r="L216" s="201"/>
      <c r="M216" s="201"/>
      <c r="N216" s="201"/>
      <c r="O216" s="201"/>
      <c r="P216" s="201"/>
      <c r="Q216" s="201"/>
      <c r="R216" s="201"/>
      <c r="S216" s="201"/>
      <c r="T216" s="201"/>
      <c r="U216" s="201"/>
      <c r="V216" s="201"/>
      <c r="W216" s="201"/>
      <c r="X216" s="201"/>
      <c r="Y216" s="201"/>
      <c r="Z216" s="202"/>
      <c r="AA216" s="202"/>
      <c r="AB216" s="201"/>
      <c r="AC216" s="201"/>
      <c r="AD216" s="201"/>
      <c r="AE216" s="201"/>
      <c r="AF216" s="201"/>
      <c r="AG216" s="201"/>
      <c r="AH216" s="201"/>
      <c r="AI216" s="201"/>
      <c r="AJ216" s="201"/>
    </row>
    <row r="217" spans="1:36" ht="14.25">
      <c r="A217" s="201"/>
      <c r="B217" s="201"/>
      <c r="C217" s="201"/>
      <c r="D217" s="201"/>
      <c r="E217" s="201"/>
      <c r="F217" s="201"/>
      <c r="G217" s="201"/>
      <c r="H217" s="201"/>
      <c r="I217" s="201"/>
      <c r="J217" s="201"/>
      <c r="K217" s="201"/>
      <c r="L217" s="201"/>
      <c r="M217" s="201"/>
      <c r="N217" s="201"/>
      <c r="O217" s="201"/>
      <c r="P217" s="201"/>
      <c r="Q217" s="201"/>
      <c r="R217" s="201"/>
      <c r="S217" s="201"/>
      <c r="T217" s="201"/>
      <c r="U217" s="201"/>
      <c r="V217" s="201"/>
      <c r="W217" s="201"/>
      <c r="X217" s="201"/>
      <c r="Y217" s="201"/>
      <c r="Z217" s="202"/>
      <c r="AA217" s="202"/>
      <c r="AB217" s="201"/>
      <c r="AC217" s="201"/>
      <c r="AD217" s="201"/>
      <c r="AE217" s="201"/>
      <c r="AF217" s="201"/>
      <c r="AG217" s="201"/>
      <c r="AH217" s="201"/>
      <c r="AI217" s="201"/>
      <c r="AJ217" s="201"/>
    </row>
    <row r="218" spans="1:36" ht="14.25">
      <c r="A218" s="201"/>
      <c r="B218" s="201"/>
      <c r="C218" s="201"/>
      <c r="D218" s="201"/>
      <c r="E218" s="201"/>
      <c r="F218" s="201"/>
      <c r="G218" s="201"/>
      <c r="H218" s="201"/>
      <c r="I218" s="201"/>
      <c r="J218" s="201"/>
      <c r="K218" s="201"/>
      <c r="L218" s="201"/>
      <c r="M218" s="201"/>
      <c r="N218" s="201"/>
      <c r="O218" s="201"/>
      <c r="P218" s="201"/>
      <c r="Q218" s="201"/>
      <c r="R218" s="201"/>
      <c r="S218" s="201"/>
      <c r="T218" s="201"/>
      <c r="U218" s="201"/>
      <c r="V218" s="201"/>
      <c r="W218" s="201"/>
      <c r="X218" s="201"/>
      <c r="Y218" s="201"/>
      <c r="Z218" s="202"/>
      <c r="AA218" s="202"/>
      <c r="AB218" s="201"/>
      <c r="AC218" s="201"/>
      <c r="AD218" s="201"/>
      <c r="AE218" s="201"/>
      <c r="AF218" s="201"/>
      <c r="AG218" s="201"/>
      <c r="AH218" s="201"/>
      <c r="AI218" s="201"/>
      <c r="AJ218" s="201"/>
    </row>
    <row r="219" spans="1:36" ht="14.25">
      <c r="A219" s="201"/>
      <c r="B219" s="201"/>
      <c r="C219" s="201"/>
      <c r="D219" s="201"/>
      <c r="E219" s="201"/>
      <c r="F219" s="201"/>
      <c r="G219" s="201"/>
      <c r="H219" s="201"/>
      <c r="I219" s="201"/>
      <c r="J219" s="201"/>
      <c r="K219" s="201"/>
      <c r="L219" s="201"/>
      <c r="M219" s="201"/>
      <c r="N219" s="201"/>
      <c r="O219" s="201"/>
      <c r="P219" s="201"/>
      <c r="Q219" s="201"/>
      <c r="R219" s="201"/>
      <c r="S219" s="201"/>
      <c r="T219" s="201"/>
      <c r="U219" s="201"/>
      <c r="V219" s="201"/>
      <c r="W219" s="201"/>
      <c r="X219" s="201"/>
      <c r="Y219" s="201"/>
      <c r="Z219" s="202"/>
      <c r="AA219" s="202"/>
      <c r="AB219" s="201"/>
      <c r="AC219" s="201"/>
      <c r="AD219" s="201"/>
      <c r="AE219" s="201"/>
      <c r="AF219" s="201"/>
      <c r="AG219" s="201"/>
      <c r="AH219" s="201"/>
      <c r="AI219" s="201"/>
      <c r="AJ219" s="201"/>
    </row>
    <row r="220" spans="1:36" ht="14.25">
      <c r="A220" s="201"/>
      <c r="B220" s="201"/>
      <c r="C220" s="201"/>
      <c r="D220" s="201"/>
      <c r="E220" s="201"/>
      <c r="F220" s="201"/>
      <c r="G220" s="201"/>
      <c r="H220" s="201"/>
      <c r="I220" s="201"/>
      <c r="J220" s="201"/>
      <c r="K220" s="201"/>
      <c r="L220" s="201"/>
      <c r="M220" s="201"/>
      <c r="N220" s="201"/>
      <c r="O220" s="201"/>
      <c r="P220" s="201"/>
      <c r="Q220" s="201"/>
      <c r="R220" s="201"/>
      <c r="S220" s="201"/>
      <c r="T220" s="201"/>
      <c r="U220" s="201"/>
      <c r="V220" s="201"/>
      <c r="W220" s="201"/>
      <c r="X220" s="201"/>
      <c r="Y220" s="201"/>
      <c r="Z220" s="202"/>
      <c r="AA220" s="202"/>
      <c r="AB220" s="201"/>
      <c r="AC220" s="201"/>
      <c r="AD220" s="201"/>
      <c r="AE220" s="201"/>
      <c r="AF220" s="201"/>
      <c r="AG220" s="201"/>
      <c r="AH220" s="201"/>
      <c r="AI220" s="201"/>
      <c r="AJ220" s="201"/>
    </row>
    <row r="221" spans="1:36" ht="14.25">
      <c r="A221" s="201"/>
      <c r="B221" s="201"/>
      <c r="C221" s="201"/>
      <c r="D221" s="201"/>
      <c r="E221" s="201"/>
      <c r="F221" s="201"/>
      <c r="G221" s="201"/>
      <c r="H221" s="201"/>
      <c r="I221" s="201"/>
      <c r="J221" s="201"/>
      <c r="K221" s="201"/>
      <c r="L221" s="201"/>
      <c r="M221" s="201"/>
      <c r="N221" s="201"/>
      <c r="O221" s="201"/>
      <c r="P221" s="201"/>
      <c r="Q221" s="201"/>
      <c r="R221" s="201"/>
      <c r="S221" s="201"/>
      <c r="T221" s="201"/>
      <c r="U221" s="201"/>
      <c r="V221" s="201"/>
      <c r="W221" s="201"/>
      <c r="X221" s="201"/>
      <c r="Y221" s="201"/>
      <c r="Z221" s="202"/>
      <c r="AA221" s="202"/>
      <c r="AB221" s="201"/>
      <c r="AC221" s="201"/>
      <c r="AD221" s="201"/>
      <c r="AE221" s="201"/>
      <c r="AF221" s="201"/>
      <c r="AG221" s="201"/>
      <c r="AH221" s="201"/>
      <c r="AI221" s="201"/>
      <c r="AJ221" s="201"/>
    </row>
    <row r="222" spans="1:36" ht="14.25">
      <c r="A222" s="201"/>
      <c r="B222" s="201"/>
      <c r="C222" s="201"/>
      <c r="D222" s="201"/>
      <c r="E222" s="201"/>
      <c r="F222" s="201"/>
      <c r="G222" s="201"/>
      <c r="H222" s="201"/>
      <c r="I222" s="201"/>
      <c r="J222" s="201"/>
      <c r="K222" s="201"/>
      <c r="L222" s="201"/>
      <c r="M222" s="201"/>
      <c r="N222" s="201"/>
      <c r="O222" s="201"/>
      <c r="P222" s="201"/>
      <c r="Q222" s="201"/>
      <c r="R222" s="201"/>
      <c r="S222" s="201"/>
      <c r="T222" s="201"/>
      <c r="U222" s="201"/>
      <c r="V222" s="201"/>
      <c r="W222" s="201"/>
      <c r="X222" s="201"/>
      <c r="Y222" s="201"/>
      <c r="Z222" s="202"/>
      <c r="AA222" s="202"/>
      <c r="AB222" s="201"/>
      <c r="AC222" s="201"/>
      <c r="AD222" s="201"/>
      <c r="AE222" s="201"/>
      <c r="AF222" s="201"/>
      <c r="AG222" s="201"/>
      <c r="AH222" s="201"/>
      <c r="AI222" s="201"/>
      <c r="AJ222" s="201"/>
    </row>
    <row r="223" spans="1:36" ht="14.25">
      <c r="A223" s="201"/>
      <c r="B223" s="201"/>
      <c r="C223" s="201"/>
      <c r="D223" s="201"/>
      <c r="E223" s="201"/>
      <c r="F223" s="201"/>
      <c r="G223" s="201"/>
      <c r="H223" s="201"/>
      <c r="I223" s="201"/>
      <c r="J223" s="201"/>
      <c r="K223" s="201"/>
      <c r="L223" s="201"/>
      <c r="M223" s="201"/>
      <c r="N223" s="201"/>
      <c r="O223" s="201"/>
      <c r="P223" s="201"/>
      <c r="Q223" s="201"/>
      <c r="R223" s="201"/>
      <c r="S223" s="201"/>
      <c r="T223" s="201"/>
      <c r="U223" s="201"/>
      <c r="V223" s="201"/>
      <c r="W223" s="201"/>
      <c r="X223" s="201"/>
      <c r="Y223" s="201"/>
      <c r="Z223" s="202"/>
      <c r="AA223" s="202"/>
      <c r="AB223" s="201"/>
      <c r="AC223" s="201"/>
      <c r="AD223" s="201"/>
      <c r="AE223" s="201"/>
      <c r="AF223" s="201"/>
      <c r="AG223" s="201"/>
      <c r="AH223" s="201"/>
      <c r="AI223" s="201"/>
      <c r="AJ223" s="201"/>
    </row>
    <row r="224" spans="1:36" ht="14.25">
      <c r="A224" s="201"/>
      <c r="B224" s="201"/>
      <c r="C224" s="201"/>
      <c r="D224" s="201"/>
      <c r="E224" s="201"/>
      <c r="F224" s="201"/>
      <c r="G224" s="201"/>
      <c r="H224" s="201"/>
      <c r="I224" s="201"/>
      <c r="J224" s="201"/>
      <c r="K224" s="201"/>
      <c r="L224" s="201"/>
      <c r="M224" s="201"/>
      <c r="N224" s="201"/>
      <c r="O224" s="201"/>
      <c r="P224" s="201"/>
      <c r="Q224" s="201"/>
      <c r="R224" s="201"/>
      <c r="S224" s="201"/>
      <c r="T224" s="201"/>
      <c r="U224" s="201"/>
      <c r="V224" s="201"/>
      <c r="W224" s="201"/>
      <c r="X224" s="201"/>
      <c r="Y224" s="201"/>
      <c r="Z224" s="202"/>
      <c r="AA224" s="202"/>
      <c r="AB224" s="201"/>
      <c r="AC224" s="201"/>
      <c r="AD224" s="201"/>
      <c r="AE224" s="201"/>
      <c r="AF224" s="201"/>
      <c r="AG224" s="201"/>
      <c r="AH224" s="201"/>
      <c r="AI224" s="201"/>
      <c r="AJ224" s="201"/>
    </row>
    <row r="225" spans="1:36" ht="14.25">
      <c r="A225" s="201"/>
      <c r="B225" s="201"/>
      <c r="C225" s="201"/>
      <c r="D225" s="201"/>
      <c r="E225" s="201"/>
      <c r="F225" s="201"/>
      <c r="G225" s="201"/>
      <c r="H225" s="201"/>
      <c r="I225" s="201"/>
      <c r="J225" s="201"/>
      <c r="K225" s="201"/>
      <c r="L225" s="201"/>
      <c r="M225" s="201"/>
      <c r="N225" s="201"/>
      <c r="O225" s="201"/>
      <c r="P225" s="201"/>
      <c r="Q225" s="201"/>
      <c r="R225" s="201"/>
      <c r="S225" s="201"/>
      <c r="T225" s="201"/>
      <c r="U225" s="201"/>
      <c r="V225" s="201"/>
      <c r="W225" s="201"/>
      <c r="X225" s="201"/>
      <c r="Y225" s="201"/>
      <c r="Z225" s="202"/>
      <c r="AA225" s="202"/>
      <c r="AB225" s="201"/>
      <c r="AC225" s="201"/>
      <c r="AD225" s="201"/>
      <c r="AE225" s="201"/>
      <c r="AF225" s="201"/>
      <c r="AG225" s="201"/>
      <c r="AH225" s="201"/>
      <c r="AI225" s="201"/>
      <c r="AJ225" s="201"/>
    </row>
    <row r="226" spans="1:36" ht="14.25">
      <c r="A226" s="201"/>
      <c r="B226" s="201"/>
      <c r="C226" s="201"/>
      <c r="D226" s="201"/>
      <c r="E226" s="201"/>
      <c r="F226" s="201"/>
      <c r="G226" s="201"/>
      <c r="H226" s="201"/>
      <c r="I226" s="201"/>
      <c r="J226" s="201"/>
      <c r="K226" s="201"/>
      <c r="L226" s="201"/>
      <c r="M226" s="201"/>
      <c r="N226" s="201"/>
      <c r="O226" s="201"/>
      <c r="P226" s="201"/>
      <c r="Q226" s="201"/>
      <c r="R226" s="201"/>
      <c r="S226" s="201"/>
      <c r="T226" s="201"/>
      <c r="U226" s="201"/>
      <c r="V226" s="201"/>
      <c r="W226" s="201"/>
      <c r="X226" s="201"/>
      <c r="Y226" s="201"/>
      <c r="Z226" s="202"/>
      <c r="AA226" s="202"/>
      <c r="AB226" s="201"/>
      <c r="AC226" s="201"/>
      <c r="AD226" s="201"/>
      <c r="AE226" s="201"/>
      <c r="AF226" s="201"/>
      <c r="AG226" s="201"/>
      <c r="AH226" s="201"/>
      <c r="AI226" s="201"/>
      <c r="AJ226" s="201"/>
    </row>
    <row r="227" spans="1:36" ht="14.25">
      <c r="A227" s="201"/>
      <c r="B227" s="201"/>
      <c r="C227" s="201"/>
      <c r="D227" s="201"/>
      <c r="E227" s="201"/>
      <c r="F227" s="201"/>
      <c r="G227" s="201"/>
      <c r="H227" s="201"/>
      <c r="I227" s="201"/>
      <c r="J227" s="201"/>
      <c r="K227" s="201"/>
      <c r="L227" s="201"/>
      <c r="M227" s="201"/>
      <c r="N227" s="201"/>
      <c r="O227" s="201"/>
      <c r="P227" s="201"/>
      <c r="Q227" s="201"/>
      <c r="R227" s="201"/>
      <c r="S227" s="201"/>
      <c r="T227" s="201"/>
      <c r="U227" s="201"/>
      <c r="V227" s="201"/>
      <c r="W227" s="201"/>
      <c r="X227" s="201"/>
      <c r="Y227" s="201"/>
      <c r="Z227" s="202"/>
      <c r="AA227" s="202"/>
      <c r="AB227" s="201"/>
      <c r="AC227" s="201"/>
      <c r="AD227" s="201"/>
      <c r="AE227" s="201"/>
      <c r="AF227" s="201"/>
      <c r="AG227" s="201"/>
      <c r="AH227" s="201"/>
      <c r="AI227" s="201"/>
      <c r="AJ227" s="201"/>
    </row>
    <row r="228" spans="1:36" ht="14.25">
      <c r="A228" s="201"/>
      <c r="B228" s="201"/>
      <c r="C228" s="201"/>
      <c r="D228" s="201"/>
      <c r="E228" s="201"/>
      <c r="F228" s="201"/>
      <c r="G228" s="201"/>
      <c r="H228" s="201"/>
      <c r="I228" s="201"/>
      <c r="J228" s="201"/>
      <c r="K228" s="201"/>
      <c r="L228" s="201"/>
      <c r="M228" s="201"/>
      <c r="N228" s="201"/>
      <c r="O228" s="201"/>
      <c r="P228" s="201"/>
      <c r="Q228" s="201"/>
      <c r="R228" s="201"/>
      <c r="S228" s="201"/>
      <c r="T228" s="201"/>
      <c r="U228" s="201"/>
      <c r="V228" s="201"/>
      <c r="W228" s="201"/>
      <c r="X228" s="201"/>
      <c r="Y228" s="201"/>
      <c r="Z228" s="202"/>
      <c r="AA228" s="202"/>
      <c r="AB228" s="201"/>
      <c r="AC228" s="201"/>
      <c r="AD228" s="201"/>
      <c r="AE228" s="201"/>
      <c r="AF228" s="201"/>
      <c r="AG228" s="201"/>
      <c r="AH228" s="201"/>
      <c r="AI228" s="201"/>
      <c r="AJ228" s="201"/>
    </row>
    <row r="229" spans="1:36" ht="14.25">
      <c r="A229" s="201"/>
      <c r="B229" s="201"/>
      <c r="C229" s="201"/>
      <c r="D229" s="201"/>
      <c r="E229" s="201"/>
      <c r="F229" s="201"/>
      <c r="G229" s="201"/>
      <c r="H229" s="201"/>
      <c r="I229" s="201"/>
      <c r="J229" s="201"/>
      <c r="K229" s="201"/>
      <c r="L229" s="201"/>
      <c r="M229" s="201"/>
      <c r="N229" s="201"/>
      <c r="O229" s="201"/>
      <c r="P229" s="201"/>
      <c r="Q229" s="201"/>
      <c r="R229" s="201"/>
      <c r="S229" s="201"/>
      <c r="T229" s="201"/>
      <c r="U229" s="201"/>
      <c r="V229" s="201"/>
      <c r="W229" s="201"/>
      <c r="X229" s="201"/>
      <c r="Y229" s="201"/>
      <c r="Z229" s="202"/>
      <c r="AA229" s="202"/>
      <c r="AB229" s="201"/>
      <c r="AC229" s="201"/>
      <c r="AD229" s="201"/>
      <c r="AE229" s="201"/>
      <c r="AF229" s="201"/>
      <c r="AG229" s="201"/>
      <c r="AH229" s="201"/>
      <c r="AI229" s="201"/>
      <c r="AJ229" s="201"/>
    </row>
    <row r="230" spans="1:36" ht="14.25">
      <c r="A230" s="201"/>
      <c r="B230" s="201"/>
      <c r="C230" s="201"/>
      <c r="D230" s="201"/>
      <c r="E230" s="201"/>
      <c r="F230" s="201"/>
      <c r="G230" s="201"/>
      <c r="H230" s="201"/>
      <c r="I230" s="201"/>
      <c r="J230" s="201"/>
      <c r="K230" s="201"/>
      <c r="L230" s="201"/>
      <c r="M230" s="201"/>
      <c r="N230" s="201"/>
      <c r="O230" s="201"/>
      <c r="P230" s="201"/>
      <c r="Q230" s="201"/>
      <c r="R230" s="201"/>
      <c r="S230" s="201"/>
      <c r="T230" s="201"/>
      <c r="U230" s="201"/>
      <c r="V230" s="201"/>
      <c r="W230" s="201"/>
      <c r="X230" s="201"/>
      <c r="Y230" s="201"/>
      <c r="Z230" s="202"/>
      <c r="AA230" s="202"/>
      <c r="AB230" s="201"/>
      <c r="AC230" s="201"/>
      <c r="AD230" s="201"/>
      <c r="AE230" s="201"/>
      <c r="AF230" s="201"/>
      <c r="AG230" s="201"/>
      <c r="AH230" s="201"/>
      <c r="AI230" s="201"/>
      <c r="AJ230" s="201"/>
    </row>
    <row r="231" spans="1:36" ht="14.25">
      <c r="A231" s="201"/>
      <c r="B231" s="201"/>
      <c r="C231" s="201"/>
      <c r="D231" s="201"/>
      <c r="E231" s="201"/>
      <c r="F231" s="201"/>
      <c r="G231" s="201"/>
      <c r="H231" s="201"/>
      <c r="I231" s="201"/>
      <c r="J231" s="201"/>
      <c r="K231" s="201"/>
      <c r="L231" s="201"/>
      <c r="M231" s="201"/>
      <c r="N231" s="201"/>
      <c r="O231" s="201"/>
      <c r="P231" s="201"/>
      <c r="Q231" s="201"/>
      <c r="R231" s="201"/>
      <c r="S231" s="201"/>
      <c r="T231" s="201"/>
      <c r="U231" s="201"/>
      <c r="V231" s="201"/>
      <c r="W231" s="201"/>
      <c r="X231" s="201"/>
      <c r="Y231" s="201"/>
      <c r="Z231" s="202"/>
      <c r="AA231" s="202"/>
      <c r="AB231" s="201"/>
      <c r="AC231" s="201"/>
      <c r="AD231" s="201"/>
      <c r="AE231" s="201"/>
      <c r="AF231" s="201"/>
      <c r="AG231" s="201"/>
      <c r="AH231" s="201"/>
      <c r="AI231" s="201"/>
      <c r="AJ231" s="201"/>
    </row>
    <row r="232" spans="1:36" ht="14.25">
      <c r="A232" s="201"/>
      <c r="B232" s="201"/>
      <c r="C232" s="201"/>
      <c r="D232" s="201"/>
      <c r="E232" s="201"/>
      <c r="F232" s="201"/>
      <c r="G232" s="201"/>
      <c r="H232" s="201"/>
      <c r="I232" s="201"/>
      <c r="J232" s="201"/>
      <c r="K232" s="201"/>
      <c r="L232" s="201"/>
      <c r="M232" s="201"/>
      <c r="N232" s="201"/>
      <c r="O232" s="201"/>
      <c r="P232" s="201"/>
      <c r="Q232" s="201"/>
      <c r="R232" s="201"/>
      <c r="S232" s="201"/>
      <c r="T232" s="201"/>
      <c r="U232" s="201"/>
      <c r="V232" s="201"/>
      <c r="W232" s="201"/>
      <c r="X232" s="201"/>
      <c r="Y232" s="201"/>
      <c r="Z232" s="202"/>
      <c r="AA232" s="202"/>
      <c r="AB232" s="201"/>
      <c r="AC232" s="201"/>
      <c r="AD232" s="201"/>
      <c r="AE232" s="201"/>
      <c r="AF232" s="201"/>
      <c r="AG232" s="201"/>
      <c r="AH232" s="201"/>
      <c r="AI232" s="201"/>
      <c r="AJ232" s="201"/>
    </row>
    <row r="233" spans="1:36" ht="14.25">
      <c r="A233" s="201"/>
      <c r="B233" s="201"/>
      <c r="C233" s="201"/>
      <c r="D233" s="201"/>
      <c r="E233" s="201"/>
      <c r="F233" s="201"/>
      <c r="G233" s="201"/>
      <c r="H233" s="201"/>
      <c r="I233" s="201"/>
      <c r="J233" s="201"/>
      <c r="K233" s="201"/>
      <c r="L233" s="201"/>
      <c r="M233" s="201"/>
      <c r="N233" s="201"/>
      <c r="O233" s="201"/>
      <c r="P233" s="201"/>
      <c r="Q233" s="201"/>
      <c r="R233" s="201"/>
      <c r="S233" s="201"/>
      <c r="T233" s="201"/>
      <c r="U233" s="201"/>
      <c r="V233" s="201"/>
      <c r="W233" s="201"/>
      <c r="X233" s="201"/>
      <c r="Y233" s="201"/>
      <c r="Z233" s="202"/>
      <c r="AA233" s="202"/>
      <c r="AB233" s="201"/>
      <c r="AC233" s="201"/>
      <c r="AD233" s="201"/>
      <c r="AE233" s="201"/>
      <c r="AF233" s="201"/>
      <c r="AG233" s="201"/>
      <c r="AH233" s="201"/>
      <c r="AI233" s="201"/>
      <c r="AJ233" s="201"/>
    </row>
    <row r="234" spans="1:36" ht="14.25">
      <c r="A234" s="201"/>
      <c r="B234" s="201"/>
      <c r="C234" s="201"/>
      <c r="D234" s="201"/>
      <c r="E234" s="201"/>
      <c r="F234" s="201"/>
      <c r="G234" s="201"/>
      <c r="H234" s="201"/>
      <c r="I234" s="201"/>
      <c r="J234" s="201"/>
      <c r="K234" s="201"/>
      <c r="L234" s="201"/>
      <c r="M234" s="201"/>
      <c r="N234" s="201"/>
      <c r="O234" s="201"/>
      <c r="P234" s="201"/>
      <c r="Q234" s="201"/>
      <c r="R234" s="201"/>
      <c r="S234" s="201"/>
      <c r="T234" s="201"/>
      <c r="U234" s="201"/>
      <c r="V234" s="201"/>
      <c r="W234" s="201"/>
      <c r="X234" s="201"/>
      <c r="Y234" s="201"/>
      <c r="Z234" s="202"/>
      <c r="AA234" s="202"/>
      <c r="AB234" s="201"/>
      <c r="AC234" s="201"/>
      <c r="AD234" s="201"/>
      <c r="AE234" s="201"/>
      <c r="AF234" s="201"/>
      <c r="AG234" s="201"/>
      <c r="AH234" s="201"/>
      <c r="AI234" s="201"/>
      <c r="AJ234" s="201"/>
    </row>
    <row r="235" spans="1:36" ht="14.25">
      <c r="A235" s="201"/>
      <c r="B235" s="201"/>
      <c r="C235" s="201"/>
      <c r="D235" s="201"/>
      <c r="E235" s="201"/>
      <c r="F235" s="201"/>
      <c r="G235" s="201"/>
      <c r="H235" s="201"/>
      <c r="I235" s="201"/>
      <c r="J235" s="201"/>
      <c r="K235" s="201"/>
      <c r="L235" s="201"/>
      <c r="M235" s="201"/>
      <c r="N235" s="201"/>
      <c r="O235" s="201"/>
      <c r="P235" s="201"/>
      <c r="Q235" s="201"/>
      <c r="R235" s="201"/>
      <c r="S235" s="201"/>
      <c r="T235" s="201"/>
      <c r="U235" s="201"/>
      <c r="V235" s="201"/>
      <c r="W235" s="201"/>
      <c r="X235" s="201"/>
      <c r="Y235" s="201"/>
      <c r="Z235" s="202"/>
      <c r="AA235" s="202"/>
      <c r="AB235" s="201"/>
      <c r="AC235" s="201"/>
      <c r="AD235" s="201"/>
      <c r="AE235" s="201"/>
      <c r="AF235" s="201"/>
      <c r="AG235" s="201"/>
      <c r="AH235" s="201"/>
      <c r="AI235" s="201"/>
      <c r="AJ235" s="201"/>
    </row>
    <row r="236" spans="1:36" ht="14.25">
      <c r="A236" s="201"/>
      <c r="B236" s="201"/>
      <c r="C236" s="201"/>
      <c r="D236" s="201"/>
      <c r="E236" s="201"/>
      <c r="F236" s="201"/>
      <c r="G236" s="201"/>
      <c r="H236" s="201"/>
      <c r="I236" s="201"/>
      <c r="J236" s="201"/>
      <c r="K236" s="201"/>
      <c r="L236" s="201"/>
      <c r="M236" s="201"/>
      <c r="N236" s="201"/>
      <c r="O236" s="201"/>
      <c r="P236" s="201"/>
      <c r="Q236" s="201"/>
      <c r="R236" s="201"/>
      <c r="S236" s="201"/>
      <c r="T236" s="201"/>
      <c r="U236" s="201"/>
      <c r="V236" s="201"/>
      <c r="W236" s="201"/>
      <c r="X236" s="201"/>
      <c r="Y236" s="201"/>
      <c r="Z236" s="202"/>
      <c r="AA236" s="202"/>
      <c r="AB236" s="201"/>
      <c r="AC236" s="201"/>
      <c r="AD236" s="201"/>
      <c r="AE236" s="201"/>
      <c r="AF236" s="201"/>
      <c r="AG236" s="201"/>
      <c r="AH236" s="201"/>
      <c r="AI236" s="201"/>
      <c r="AJ236" s="201"/>
    </row>
    <row r="237" spans="1:36" ht="14.25">
      <c r="A237" s="201"/>
      <c r="B237" s="201"/>
      <c r="C237" s="201"/>
      <c r="D237" s="201"/>
      <c r="E237" s="201"/>
      <c r="F237" s="201"/>
      <c r="G237" s="201"/>
      <c r="H237" s="201"/>
      <c r="I237" s="201"/>
      <c r="J237" s="201"/>
      <c r="K237" s="201"/>
      <c r="L237" s="201"/>
      <c r="M237" s="201"/>
      <c r="N237" s="201"/>
      <c r="O237" s="201"/>
      <c r="P237" s="201"/>
      <c r="Q237" s="201"/>
      <c r="R237" s="201"/>
      <c r="S237" s="201"/>
      <c r="T237" s="201"/>
      <c r="U237" s="201"/>
      <c r="V237" s="201"/>
      <c r="W237" s="201"/>
      <c r="X237" s="201"/>
      <c r="Y237" s="201"/>
      <c r="Z237" s="202"/>
      <c r="AA237" s="202"/>
      <c r="AB237" s="201"/>
      <c r="AC237" s="201"/>
      <c r="AD237" s="201"/>
      <c r="AE237" s="201"/>
      <c r="AF237" s="201"/>
      <c r="AG237" s="201"/>
      <c r="AH237" s="201"/>
      <c r="AI237" s="201"/>
      <c r="AJ237" s="201"/>
    </row>
    <row r="238" spans="1:36" ht="14.25">
      <c r="A238" s="201"/>
      <c r="B238" s="201"/>
      <c r="C238" s="201"/>
      <c r="D238" s="201"/>
      <c r="E238" s="201"/>
      <c r="F238" s="201"/>
      <c r="G238" s="201"/>
      <c r="H238" s="201"/>
      <c r="I238" s="201"/>
      <c r="J238" s="201"/>
      <c r="K238" s="201"/>
      <c r="L238" s="201"/>
      <c r="M238" s="201"/>
      <c r="N238" s="201"/>
      <c r="O238" s="201"/>
      <c r="P238" s="201"/>
      <c r="Q238" s="201"/>
      <c r="R238" s="201"/>
      <c r="S238" s="201"/>
      <c r="T238" s="201"/>
      <c r="U238" s="201"/>
      <c r="V238" s="201"/>
      <c r="W238" s="201"/>
      <c r="X238" s="201"/>
      <c r="Y238" s="201"/>
      <c r="Z238" s="202"/>
      <c r="AA238" s="202"/>
      <c r="AB238" s="201"/>
      <c r="AC238" s="201"/>
      <c r="AD238" s="201"/>
      <c r="AE238" s="201"/>
      <c r="AF238" s="201"/>
      <c r="AG238" s="201"/>
      <c r="AH238" s="201"/>
      <c r="AI238" s="201"/>
      <c r="AJ238" s="201"/>
    </row>
    <row r="239" spans="1:36" ht="14.25">
      <c r="A239" s="201"/>
      <c r="B239" s="201"/>
      <c r="C239" s="201"/>
      <c r="D239" s="201"/>
      <c r="E239" s="201"/>
      <c r="F239" s="201"/>
      <c r="G239" s="201"/>
      <c r="H239" s="201"/>
      <c r="I239" s="201"/>
      <c r="J239" s="201"/>
      <c r="K239" s="201"/>
      <c r="L239" s="201"/>
      <c r="M239" s="201"/>
      <c r="N239" s="201"/>
      <c r="O239" s="201"/>
      <c r="P239" s="201"/>
      <c r="Q239" s="201"/>
      <c r="R239" s="201"/>
      <c r="S239" s="201"/>
      <c r="T239" s="201"/>
      <c r="U239" s="201"/>
      <c r="V239" s="201"/>
      <c r="W239" s="201"/>
      <c r="X239" s="201"/>
      <c r="Y239" s="201"/>
      <c r="Z239" s="202"/>
      <c r="AA239" s="202"/>
      <c r="AB239" s="201"/>
      <c r="AC239" s="201"/>
      <c r="AD239" s="201"/>
      <c r="AE239" s="201"/>
      <c r="AF239" s="201"/>
      <c r="AG239" s="201"/>
      <c r="AH239" s="201"/>
      <c r="AI239" s="201"/>
      <c r="AJ239" s="201"/>
    </row>
    <row r="240" spans="1:36" ht="14.25">
      <c r="A240" s="201"/>
      <c r="B240" s="201"/>
      <c r="C240" s="201"/>
      <c r="D240" s="201"/>
      <c r="E240" s="201"/>
      <c r="F240" s="201"/>
      <c r="G240" s="201"/>
      <c r="H240" s="201"/>
      <c r="I240" s="201"/>
      <c r="J240" s="201"/>
      <c r="K240" s="201"/>
      <c r="L240" s="201"/>
      <c r="M240" s="201"/>
      <c r="N240" s="201"/>
      <c r="O240" s="201"/>
      <c r="P240" s="201"/>
      <c r="Q240" s="201"/>
      <c r="R240" s="201"/>
      <c r="S240" s="201"/>
      <c r="T240" s="201"/>
      <c r="U240" s="201"/>
      <c r="V240" s="201"/>
      <c r="W240" s="201"/>
      <c r="X240" s="201"/>
      <c r="Y240" s="201"/>
      <c r="Z240" s="202"/>
      <c r="AA240" s="202"/>
      <c r="AB240" s="201"/>
      <c r="AC240" s="201"/>
      <c r="AD240" s="201"/>
      <c r="AE240" s="201"/>
      <c r="AF240" s="201"/>
      <c r="AG240" s="201"/>
      <c r="AH240" s="201"/>
      <c r="AI240" s="201"/>
      <c r="AJ240" s="201"/>
    </row>
    <row r="241" spans="1:36" ht="14.25">
      <c r="A241" s="201"/>
      <c r="B241" s="201"/>
      <c r="C241" s="201"/>
      <c r="D241" s="201"/>
      <c r="E241" s="201"/>
      <c r="F241" s="201"/>
      <c r="G241" s="201"/>
      <c r="H241" s="201"/>
      <c r="I241" s="201"/>
      <c r="J241" s="201"/>
      <c r="K241" s="201"/>
      <c r="L241" s="201"/>
      <c r="M241" s="201"/>
      <c r="N241" s="201"/>
      <c r="O241" s="201"/>
      <c r="P241" s="201"/>
      <c r="Q241" s="201"/>
      <c r="R241" s="201"/>
      <c r="S241" s="201"/>
      <c r="T241" s="201"/>
      <c r="U241" s="201"/>
      <c r="V241" s="201"/>
      <c r="W241" s="201"/>
      <c r="X241" s="201"/>
      <c r="Y241" s="201"/>
      <c r="Z241" s="202"/>
      <c r="AA241" s="202"/>
      <c r="AB241" s="201"/>
      <c r="AC241" s="201"/>
      <c r="AD241" s="201"/>
      <c r="AE241" s="201"/>
      <c r="AF241" s="201"/>
      <c r="AG241" s="201"/>
      <c r="AH241" s="201"/>
      <c r="AI241" s="201"/>
      <c r="AJ241" s="201"/>
    </row>
    <row r="242" spans="1:36" ht="14.25">
      <c r="A242" s="201"/>
      <c r="B242" s="201"/>
      <c r="C242" s="201"/>
      <c r="D242" s="201"/>
      <c r="E242" s="201"/>
      <c r="F242" s="201"/>
      <c r="G242" s="201"/>
      <c r="H242" s="201"/>
      <c r="I242" s="201"/>
      <c r="J242" s="201"/>
      <c r="K242" s="201"/>
      <c r="L242" s="201"/>
      <c r="M242" s="201"/>
      <c r="N242" s="201"/>
      <c r="O242" s="201"/>
      <c r="P242" s="201"/>
      <c r="Q242" s="201"/>
      <c r="R242" s="201"/>
      <c r="S242" s="201"/>
      <c r="T242" s="201"/>
      <c r="U242" s="201"/>
      <c r="V242" s="201"/>
      <c r="W242" s="201"/>
      <c r="X242" s="201"/>
      <c r="Y242" s="201"/>
      <c r="Z242" s="202"/>
      <c r="AA242" s="202"/>
      <c r="AB242" s="201"/>
      <c r="AC242" s="201"/>
      <c r="AD242" s="201"/>
      <c r="AE242" s="201"/>
      <c r="AF242" s="201"/>
      <c r="AG242" s="201"/>
      <c r="AH242" s="201"/>
      <c r="AI242" s="201"/>
      <c r="AJ242" s="201"/>
    </row>
    <row r="243" spans="1:36" ht="14.25">
      <c r="A243" s="201"/>
      <c r="B243" s="201"/>
      <c r="C243" s="201"/>
      <c r="D243" s="201"/>
      <c r="E243" s="201"/>
      <c r="F243" s="201"/>
      <c r="G243" s="201"/>
      <c r="H243" s="201"/>
      <c r="I243" s="201"/>
      <c r="J243" s="201"/>
      <c r="K243" s="201"/>
      <c r="L243" s="201"/>
      <c r="M243" s="201"/>
      <c r="N243" s="201"/>
      <c r="O243" s="201"/>
      <c r="P243" s="201"/>
      <c r="Q243" s="201"/>
      <c r="R243" s="201"/>
      <c r="S243" s="201"/>
      <c r="T243" s="201"/>
      <c r="U243" s="201"/>
      <c r="V243" s="201"/>
      <c r="W243" s="201"/>
      <c r="X243" s="201"/>
      <c r="Y243" s="201"/>
      <c r="Z243" s="202"/>
      <c r="AA243" s="202"/>
      <c r="AB243" s="201"/>
      <c r="AC243" s="201"/>
      <c r="AD243" s="201"/>
      <c r="AE243" s="201"/>
      <c r="AF243" s="201"/>
      <c r="AG243" s="201"/>
      <c r="AH243" s="201"/>
      <c r="AI243" s="201"/>
      <c r="AJ243" s="201"/>
    </row>
    <row r="244" spans="1:36" ht="14.25">
      <c r="A244" s="201"/>
      <c r="B244" s="201"/>
      <c r="C244" s="201"/>
      <c r="D244" s="201"/>
      <c r="E244" s="201"/>
      <c r="F244" s="201"/>
      <c r="G244" s="201"/>
      <c r="H244" s="201"/>
      <c r="I244" s="201"/>
      <c r="J244" s="201"/>
      <c r="K244" s="201"/>
      <c r="L244" s="201"/>
      <c r="M244" s="201"/>
      <c r="N244" s="201"/>
      <c r="O244" s="201"/>
      <c r="P244" s="201"/>
      <c r="Q244" s="201"/>
      <c r="R244" s="201"/>
      <c r="S244" s="201"/>
      <c r="T244" s="201"/>
      <c r="U244" s="201"/>
      <c r="V244" s="201"/>
      <c r="W244" s="201"/>
      <c r="X244" s="201"/>
      <c r="Y244" s="201"/>
      <c r="Z244" s="202"/>
      <c r="AA244" s="202"/>
      <c r="AB244" s="201"/>
      <c r="AC244" s="201"/>
      <c r="AD244" s="201"/>
      <c r="AE244" s="201"/>
      <c r="AF244" s="201"/>
      <c r="AG244" s="201"/>
      <c r="AH244" s="201"/>
      <c r="AI244" s="201"/>
      <c r="AJ244" s="201"/>
    </row>
    <row r="245" spans="1:36" ht="14.25">
      <c r="A245" s="201"/>
      <c r="B245" s="201"/>
      <c r="C245" s="201"/>
      <c r="D245" s="201"/>
      <c r="E245" s="201"/>
      <c r="F245" s="201"/>
      <c r="G245" s="201"/>
      <c r="H245" s="201"/>
      <c r="I245" s="201"/>
      <c r="J245" s="201"/>
      <c r="K245" s="201"/>
      <c r="L245" s="201"/>
      <c r="M245" s="201"/>
      <c r="N245" s="201"/>
      <c r="O245" s="201"/>
      <c r="P245" s="201"/>
      <c r="Q245" s="201"/>
      <c r="R245" s="201"/>
      <c r="S245" s="201"/>
      <c r="T245" s="201"/>
      <c r="U245" s="201"/>
      <c r="V245" s="201"/>
      <c r="W245" s="201"/>
      <c r="X245" s="201"/>
      <c r="Y245" s="201"/>
      <c r="Z245" s="202"/>
      <c r="AA245" s="202"/>
      <c r="AB245" s="201"/>
      <c r="AC245" s="201"/>
      <c r="AD245" s="201"/>
      <c r="AE245" s="201"/>
      <c r="AF245" s="201"/>
      <c r="AG245" s="201"/>
      <c r="AH245" s="201"/>
      <c r="AI245" s="201"/>
      <c r="AJ245" s="201"/>
    </row>
    <row r="246" spans="1:36" ht="14.25">
      <c r="A246" s="201"/>
      <c r="B246" s="201"/>
      <c r="C246" s="201"/>
      <c r="D246" s="201"/>
      <c r="E246" s="201"/>
      <c r="F246" s="201"/>
      <c r="G246" s="201"/>
      <c r="H246" s="201"/>
      <c r="I246" s="201"/>
      <c r="J246" s="201"/>
      <c r="K246" s="201"/>
      <c r="L246" s="201"/>
      <c r="M246" s="201"/>
      <c r="N246" s="201"/>
      <c r="O246" s="201"/>
      <c r="P246" s="201"/>
      <c r="Q246" s="201"/>
      <c r="R246" s="201"/>
      <c r="S246" s="201"/>
      <c r="T246" s="201"/>
      <c r="U246" s="201"/>
      <c r="V246" s="201"/>
      <c r="W246" s="201"/>
      <c r="X246" s="201"/>
      <c r="Y246" s="201"/>
      <c r="Z246" s="202"/>
      <c r="AA246" s="202"/>
      <c r="AB246" s="201"/>
      <c r="AC246" s="201"/>
      <c r="AD246" s="201"/>
      <c r="AE246" s="201"/>
      <c r="AF246" s="201"/>
      <c r="AG246" s="201"/>
      <c r="AH246" s="201"/>
      <c r="AI246" s="201"/>
      <c r="AJ246" s="201"/>
    </row>
    <row r="247" spans="1:36" ht="14.25">
      <c r="A247" s="201"/>
      <c r="B247" s="201"/>
      <c r="C247" s="201"/>
      <c r="D247" s="201"/>
      <c r="E247" s="201"/>
      <c r="F247" s="201"/>
      <c r="G247" s="201"/>
      <c r="H247" s="201"/>
      <c r="I247" s="201"/>
      <c r="J247" s="201"/>
      <c r="K247" s="201"/>
      <c r="L247" s="201"/>
      <c r="M247" s="201"/>
      <c r="N247" s="201"/>
      <c r="O247" s="201"/>
      <c r="P247" s="201"/>
      <c r="Q247" s="201"/>
      <c r="R247" s="201"/>
      <c r="S247" s="201"/>
      <c r="T247" s="201"/>
      <c r="U247" s="201"/>
      <c r="V247" s="201"/>
      <c r="W247" s="201"/>
      <c r="X247" s="201"/>
      <c r="Y247" s="201"/>
      <c r="Z247" s="202"/>
      <c r="AA247" s="202"/>
      <c r="AB247" s="201"/>
      <c r="AC247" s="201"/>
      <c r="AD247" s="201"/>
      <c r="AE247" s="201"/>
      <c r="AF247" s="201"/>
      <c r="AG247" s="201"/>
      <c r="AH247" s="201"/>
      <c r="AI247" s="201"/>
      <c r="AJ247" s="201"/>
    </row>
    <row r="248" spans="1:36" ht="14.25">
      <c r="A248" s="201"/>
      <c r="B248" s="201"/>
      <c r="C248" s="201"/>
      <c r="D248" s="201"/>
      <c r="E248" s="201"/>
      <c r="F248" s="201"/>
      <c r="G248" s="201"/>
      <c r="H248" s="201"/>
      <c r="I248" s="201"/>
      <c r="J248" s="201"/>
      <c r="K248" s="201"/>
      <c r="L248" s="201"/>
      <c r="M248" s="201"/>
      <c r="N248" s="201"/>
      <c r="O248" s="201"/>
      <c r="P248" s="201"/>
      <c r="Q248" s="201"/>
      <c r="R248" s="201"/>
      <c r="S248" s="201"/>
      <c r="T248" s="201"/>
      <c r="U248" s="201"/>
      <c r="V248" s="201"/>
      <c r="W248" s="201"/>
      <c r="X248" s="201"/>
      <c r="Y248" s="201"/>
      <c r="Z248" s="202"/>
      <c r="AA248" s="202"/>
      <c r="AB248" s="201"/>
      <c r="AC248" s="201"/>
      <c r="AD248" s="201"/>
      <c r="AE248" s="201"/>
      <c r="AF248" s="201"/>
      <c r="AG248" s="201"/>
      <c r="AH248" s="201"/>
      <c r="AI248" s="201"/>
      <c r="AJ248" s="201"/>
    </row>
    <row r="249" spans="1:36" ht="14.25">
      <c r="A249" s="201"/>
      <c r="B249" s="201"/>
      <c r="C249" s="201"/>
      <c r="D249" s="201"/>
      <c r="E249" s="201"/>
      <c r="F249" s="201"/>
      <c r="G249" s="201"/>
      <c r="H249" s="201"/>
      <c r="I249" s="201"/>
      <c r="J249" s="201"/>
      <c r="K249" s="201"/>
      <c r="L249" s="201"/>
      <c r="M249" s="201"/>
      <c r="N249" s="201"/>
      <c r="O249" s="201"/>
      <c r="P249" s="201"/>
      <c r="Q249" s="201"/>
      <c r="R249" s="201"/>
      <c r="S249" s="201"/>
      <c r="T249" s="201"/>
      <c r="U249" s="201"/>
      <c r="V249" s="201"/>
      <c r="W249" s="201"/>
      <c r="X249" s="201"/>
      <c r="Y249" s="201"/>
      <c r="Z249" s="202"/>
      <c r="AA249" s="202"/>
      <c r="AB249" s="201"/>
      <c r="AC249" s="201"/>
      <c r="AD249" s="201"/>
      <c r="AE249" s="201"/>
      <c r="AF249" s="201"/>
      <c r="AG249" s="201"/>
      <c r="AH249" s="201"/>
      <c r="AI249" s="201"/>
      <c r="AJ249" s="201"/>
    </row>
    <row r="250" spans="1:36" ht="14.25">
      <c r="A250" s="201"/>
      <c r="B250" s="201"/>
      <c r="C250" s="201"/>
      <c r="D250" s="201"/>
      <c r="E250" s="201"/>
      <c r="F250" s="201"/>
      <c r="G250" s="201"/>
      <c r="H250" s="201"/>
      <c r="I250" s="201"/>
      <c r="J250" s="201"/>
      <c r="K250" s="201"/>
      <c r="L250" s="201"/>
      <c r="M250" s="201"/>
      <c r="N250" s="201"/>
      <c r="O250" s="201"/>
      <c r="P250" s="201"/>
      <c r="Q250" s="201"/>
      <c r="R250" s="201"/>
      <c r="S250" s="201"/>
      <c r="T250" s="201"/>
      <c r="U250" s="201"/>
      <c r="V250" s="201"/>
      <c r="W250" s="201"/>
      <c r="X250" s="201"/>
      <c r="Y250" s="201"/>
      <c r="Z250" s="202"/>
      <c r="AA250" s="202"/>
      <c r="AB250" s="201"/>
      <c r="AC250" s="201"/>
      <c r="AD250" s="201"/>
      <c r="AE250" s="201"/>
      <c r="AF250" s="201"/>
      <c r="AG250" s="201"/>
      <c r="AH250" s="201"/>
      <c r="AI250" s="201"/>
      <c r="AJ250" s="201"/>
    </row>
    <row r="251" spans="1:36" ht="14.25">
      <c r="A251" s="201"/>
      <c r="B251" s="201"/>
      <c r="C251" s="201"/>
      <c r="D251" s="201"/>
      <c r="E251" s="201"/>
      <c r="F251" s="201"/>
      <c r="G251" s="201"/>
      <c r="H251" s="201"/>
      <c r="I251" s="201"/>
      <c r="J251" s="201"/>
      <c r="K251" s="201"/>
      <c r="L251" s="201"/>
      <c r="M251" s="201"/>
      <c r="N251" s="201"/>
      <c r="O251" s="201"/>
      <c r="P251" s="201"/>
      <c r="Q251" s="201"/>
      <c r="R251" s="201"/>
      <c r="S251" s="201"/>
      <c r="T251" s="201"/>
      <c r="U251" s="201"/>
      <c r="V251" s="201"/>
      <c r="W251" s="201"/>
      <c r="X251" s="201"/>
      <c r="Y251" s="201"/>
      <c r="Z251" s="202"/>
      <c r="AA251" s="202"/>
      <c r="AB251" s="201"/>
      <c r="AC251" s="201"/>
      <c r="AD251" s="201"/>
      <c r="AE251" s="201"/>
      <c r="AF251" s="201"/>
      <c r="AG251" s="201"/>
      <c r="AH251" s="201"/>
      <c r="AI251" s="201"/>
      <c r="AJ251" s="201"/>
    </row>
    <row r="252" spans="1:36" ht="14.25">
      <c r="A252" s="201"/>
      <c r="B252" s="201"/>
      <c r="C252" s="201"/>
      <c r="D252" s="201"/>
      <c r="E252" s="201"/>
      <c r="F252" s="201"/>
      <c r="G252" s="201"/>
      <c r="H252" s="201"/>
      <c r="I252" s="201"/>
      <c r="J252" s="201"/>
      <c r="K252" s="201"/>
      <c r="L252" s="201"/>
      <c r="M252" s="201"/>
      <c r="N252" s="201"/>
      <c r="O252" s="201"/>
      <c r="P252" s="201"/>
      <c r="Q252" s="201"/>
      <c r="R252" s="201"/>
      <c r="S252" s="201"/>
      <c r="T252" s="201"/>
      <c r="U252" s="201"/>
      <c r="V252" s="201"/>
      <c r="W252" s="201"/>
      <c r="X252" s="201"/>
      <c r="Y252" s="201"/>
      <c r="Z252" s="202"/>
      <c r="AA252" s="202"/>
      <c r="AB252" s="201"/>
      <c r="AC252" s="201"/>
      <c r="AD252" s="201"/>
      <c r="AE252" s="201"/>
      <c r="AF252" s="201"/>
      <c r="AG252" s="201"/>
      <c r="AH252" s="201"/>
      <c r="AI252" s="201"/>
      <c r="AJ252" s="201"/>
    </row>
    <row r="253" spans="1:36" ht="14.25">
      <c r="A253" s="201"/>
      <c r="B253" s="201"/>
      <c r="C253" s="201"/>
      <c r="D253" s="201"/>
      <c r="E253" s="201"/>
      <c r="F253" s="201"/>
      <c r="G253" s="201"/>
      <c r="H253" s="201"/>
      <c r="I253" s="201"/>
      <c r="J253" s="201"/>
      <c r="K253" s="201"/>
      <c r="L253" s="201"/>
      <c r="M253" s="201"/>
      <c r="N253" s="201"/>
      <c r="O253" s="201"/>
      <c r="P253" s="201"/>
      <c r="Q253" s="201"/>
      <c r="R253" s="201"/>
      <c r="S253" s="201"/>
      <c r="T253" s="201"/>
      <c r="U253" s="201"/>
      <c r="V253" s="201"/>
      <c r="W253" s="201"/>
      <c r="X253" s="201"/>
      <c r="Y253" s="201"/>
      <c r="Z253" s="202"/>
      <c r="AA253" s="202"/>
      <c r="AB253" s="201"/>
      <c r="AC253" s="201"/>
      <c r="AD253" s="201"/>
      <c r="AE253" s="201"/>
      <c r="AF253" s="201"/>
      <c r="AG253" s="201"/>
      <c r="AH253" s="201"/>
      <c r="AI253" s="201"/>
      <c r="AJ253" s="201"/>
    </row>
    <row r="254" spans="1:36" ht="14.25">
      <c r="A254" s="201"/>
      <c r="B254" s="201"/>
      <c r="C254" s="201"/>
      <c r="D254" s="201"/>
      <c r="E254" s="201"/>
      <c r="F254" s="201"/>
      <c r="G254" s="201"/>
      <c r="H254" s="201"/>
      <c r="I254" s="201"/>
      <c r="J254" s="201"/>
      <c r="K254" s="201"/>
      <c r="L254" s="201"/>
      <c r="M254" s="201"/>
      <c r="N254" s="201"/>
      <c r="O254" s="201"/>
      <c r="P254" s="201"/>
      <c r="Q254" s="201"/>
      <c r="R254" s="201"/>
      <c r="S254" s="201"/>
      <c r="T254" s="201"/>
      <c r="U254" s="201"/>
      <c r="V254" s="201"/>
      <c r="W254" s="201"/>
      <c r="X254" s="201"/>
      <c r="Y254" s="201"/>
      <c r="Z254" s="202"/>
      <c r="AA254" s="202"/>
      <c r="AB254" s="201"/>
      <c r="AC254" s="201"/>
      <c r="AD254" s="201"/>
      <c r="AE254" s="201"/>
      <c r="AF254" s="201"/>
      <c r="AG254" s="201"/>
      <c r="AH254" s="201"/>
      <c r="AI254" s="201"/>
      <c r="AJ254" s="201"/>
    </row>
    <row r="255" spans="1:36" ht="14.25">
      <c r="A255" s="201"/>
      <c r="B255" s="201"/>
      <c r="C255" s="201"/>
      <c r="D255" s="201"/>
      <c r="E255" s="201"/>
      <c r="F255" s="201"/>
      <c r="G255" s="201"/>
      <c r="H255" s="201"/>
      <c r="I255" s="201"/>
      <c r="J255" s="201"/>
      <c r="K255" s="201"/>
      <c r="L255" s="201"/>
      <c r="M255" s="201"/>
      <c r="N255" s="201"/>
      <c r="O255" s="201"/>
      <c r="P255" s="201"/>
      <c r="Q255" s="201"/>
      <c r="R255" s="201"/>
      <c r="S255" s="201"/>
      <c r="T255" s="201"/>
      <c r="U255" s="201"/>
      <c r="V255" s="201"/>
      <c r="W255" s="201"/>
      <c r="X255" s="201"/>
      <c r="Y255" s="201"/>
      <c r="Z255" s="202"/>
      <c r="AA255" s="202"/>
      <c r="AB255" s="201"/>
      <c r="AC255" s="201"/>
      <c r="AD255" s="201"/>
      <c r="AE255" s="201"/>
      <c r="AF255" s="201"/>
      <c r="AG255" s="201"/>
      <c r="AH255" s="201"/>
      <c r="AI255" s="201"/>
      <c r="AJ255" s="201"/>
    </row>
    <row r="256" spans="1:36" ht="14.25">
      <c r="A256" s="201"/>
      <c r="B256" s="201"/>
      <c r="C256" s="201"/>
      <c r="D256" s="201"/>
      <c r="E256" s="201"/>
      <c r="F256" s="201"/>
      <c r="G256" s="201"/>
      <c r="H256" s="201"/>
      <c r="I256" s="201"/>
      <c r="J256" s="201"/>
      <c r="K256" s="201"/>
      <c r="L256" s="201"/>
      <c r="M256" s="201"/>
      <c r="N256" s="201"/>
      <c r="O256" s="201"/>
      <c r="P256" s="201"/>
      <c r="Q256" s="201"/>
      <c r="R256" s="201"/>
      <c r="S256" s="201"/>
      <c r="T256" s="201"/>
      <c r="U256" s="201"/>
      <c r="V256" s="201"/>
      <c r="W256" s="201"/>
      <c r="X256" s="201"/>
      <c r="Y256" s="201"/>
      <c r="Z256" s="202"/>
      <c r="AA256" s="202"/>
      <c r="AB256" s="201"/>
      <c r="AC256" s="201"/>
      <c r="AD256" s="201"/>
      <c r="AE256" s="201"/>
      <c r="AF256" s="201"/>
      <c r="AG256" s="201"/>
      <c r="AH256" s="201"/>
      <c r="AI256" s="201"/>
      <c r="AJ256" s="201"/>
    </row>
    <row r="257" spans="1:36" ht="14.25">
      <c r="A257" s="201"/>
      <c r="B257" s="201"/>
      <c r="C257" s="201"/>
      <c r="D257" s="201"/>
      <c r="E257" s="201"/>
      <c r="F257" s="201"/>
      <c r="G257" s="201"/>
      <c r="H257" s="201"/>
      <c r="I257" s="201"/>
      <c r="J257" s="201"/>
      <c r="K257" s="201"/>
      <c r="L257" s="201"/>
      <c r="M257" s="201"/>
      <c r="N257" s="201"/>
      <c r="O257" s="201"/>
      <c r="P257" s="201"/>
      <c r="Q257" s="201"/>
      <c r="R257" s="201"/>
      <c r="S257" s="201"/>
      <c r="T257" s="201"/>
      <c r="U257" s="201"/>
      <c r="V257" s="201"/>
      <c r="W257" s="201"/>
      <c r="X257" s="201"/>
      <c r="Y257" s="201"/>
      <c r="Z257" s="202"/>
      <c r="AA257" s="202"/>
      <c r="AB257" s="201"/>
      <c r="AC257" s="201"/>
      <c r="AD257" s="201"/>
      <c r="AE257" s="201"/>
      <c r="AF257" s="201"/>
      <c r="AG257" s="201"/>
      <c r="AH257" s="201"/>
      <c r="AI257" s="201"/>
      <c r="AJ257" s="201"/>
    </row>
    <row r="258" spans="1:36" ht="14.25">
      <c r="A258" s="201"/>
      <c r="B258" s="201"/>
      <c r="C258" s="201"/>
      <c r="D258" s="201"/>
      <c r="E258" s="201"/>
      <c r="F258" s="201"/>
      <c r="G258" s="201"/>
      <c r="H258" s="201"/>
      <c r="I258" s="201"/>
      <c r="J258" s="201"/>
      <c r="K258" s="201"/>
      <c r="L258" s="201"/>
      <c r="M258" s="201"/>
      <c r="N258" s="201"/>
      <c r="O258" s="201"/>
      <c r="P258" s="201"/>
      <c r="Q258" s="201"/>
      <c r="R258" s="201"/>
      <c r="S258" s="201"/>
      <c r="T258" s="201"/>
      <c r="U258" s="201"/>
      <c r="V258" s="201"/>
      <c r="W258" s="201"/>
      <c r="X258" s="201"/>
      <c r="Y258" s="201"/>
      <c r="Z258" s="202"/>
      <c r="AA258" s="202"/>
      <c r="AB258" s="201"/>
      <c r="AC258" s="201"/>
      <c r="AD258" s="201"/>
      <c r="AE258" s="201"/>
      <c r="AF258" s="201"/>
      <c r="AG258" s="201"/>
      <c r="AH258" s="201"/>
      <c r="AI258" s="201"/>
      <c r="AJ258" s="201"/>
    </row>
    <row r="259" spans="1:36" ht="14.25">
      <c r="A259" s="201"/>
      <c r="B259" s="201"/>
      <c r="C259" s="201"/>
      <c r="D259" s="201"/>
      <c r="E259" s="201"/>
      <c r="F259" s="201"/>
      <c r="G259" s="201"/>
      <c r="H259" s="201"/>
      <c r="I259" s="201"/>
      <c r="J259" s="201"/>
      <c r="K259" s="201"/>
      <c r="L259" s="201"/>
      <c r="M259" s="201"/>
      <c r="N259" s="201"/>
      <c r="O259" s="201"/>
      <c r="P259" s="201"/>
      <c r="Q259" s="201"/>
      <c r="R259" s="201"/>
      <c r="S259" s="201"/>
      <c r="T259" s="201"/>
      <c r="U259" s="201"/>
      <c r="V259" s="201"/>
      <c r="W259" s="201"/>
      <c r="X259" s="201"/>
      <c r="Y259" s="201"/>
      <c r="Z259" s="202"/>
      <c r="AA259" s="202"/>
      <c r="AB259" s="201"/>
      <c r="AC259" s="201"/>
      <c r="AD259" s="201"/>
      <c r="AE259" s="201"/>
      <c r="AF259" s="201"/>
      <c r="AG259" s="201"/>
      <c r="AH259" s="201"/>
      <c r="AI259" s="201"/>
      <c r="AJ259" s="201"/>
    </row>
    <row r="260" spans="1:36" ht="14.25">
      <c r="A260" s="201"/>
      <c r="B260" s="201"/>
      <c r="C260" s="201"/>
      <c r="D260" s="201"/>
      <c r="E260" s="201"/>
      <c r="F260" s="201"/>
      <c r="G260" s="201"/>
      <c r="H260" s="201"/>
      <c r="I260" s="201"/>
      <c r="J260" s="201"/>
      <c r="K260" s="201"/>
      <c r="L260" s="201"/>
      <c r="M260" s="201"/>
      <c r="N260" s="201"/>
      <c r="O260" s="201"/>
      <c r="P260" s="201"/>
      <c r="Q260" s="201"/>
      <c r="R260" s="201"/>
      <c r="S260" s="201"/>
      <c r="T260" s="201"/>
      <c r="U260" s="201"/>
      <c r="V260" s="201"/>
      <c r="W260" s="201"/>
      <c r="X260" s="201"/>
      <c r="Y260" s="201"/>
      <c r="Z260" s="202"/>
      <c r="AA260" s="202"/>
      <c r="AB260" s="201"/>
      <c r="AC260" s="201"/>
      <c r="AD260" s="201"/>
      <c r="AE260" s="201"/>
      <c r="AF260" s="201"/>
      <c r="AG260" s="201"/>
      <c r="AH260" s="201"/>
      <c r="AI260" s="201"/>
      <c r="AJ260" s="201"/>
    </row>
    <row r="261" spans="1:36" ht="14.25">
      <c r="A261" s="201"/>
      <c r="B261" s="201"/>
      <c r="C261" s="201"/>
      <c r="D261" s="201"/>
      <c r="E261" s="201"/>
      <c r="F261" s="201"/>
      <c r="G261" s="201"/>
      <c r="H261" s="201"/>
      <c r="I261" s="201"/>
      <c r="J261" s="201"/>
      <c r="K261" s="201"/>
      <c r="L261" s="201"/>
      <c r="M261" s="201"/>
      <c r="N261" s="201"/>
      <c r="O261" s="201"/>
      <c r="P261" s="201"/>
      <c r="Q261" s="201"/>
      <c r="R261" s="201"/>
      <c r="S261" s="201"/>
      <c r="T261" s="201"/>
      <c r="U261" s="201"/>
      <c r="V261" s="201"/>
      <c r="W261" s="201"/>
      <c r="X261" s="201"/>
      <c r="Y261" s="201"/>
      <c r="Z261" s="202"/>
      <c r="AA261" s="202"/>
      <c r="AB261" s="201"/>
      <c r="AC261" s="201"/>
      <c r="AD261" s="201"/>
      <c r="AE261" s="201"/>
      <c r="AF261" s="201"/>
      <c r="AG261" s="201"/>
      <c r="AH261" s="201"/>
      <c r="AI261" s="201"/>
      <c r="AJ261" s="201"/>
    </row>
    <row r="262" spans="1:36" ht="14.25">
      <c r="A262" s="201"/>
      <c r="B262" s="201"/>
      <c r="C262" s="201"/>
      <c r="D262" s="201"/>
      <c r="E262" s="201"/>
      <c r="F262" s="201"/>
      <c r="G262" s="201"/>
      <c r="H262" s="201"/>
      <c r="I262" s="201"/>
      <c r="J262" s="201"/>
      <c r="K262" s="201"/>
      <c r="L262" s="201"/>
      <c r="M262" s="201"/>
      <c r="N262" s="201"/>
      <c r="O262" s="201"/>
      <c r="P262" s="201"/>
      <c r="Q262" s="201"/>
      <c r="R262" s="201"/>
      <c r="S262" s="201"/>
      <c r="T262" s="201"/>
      <c r="U262" s="201"/>
      <c r="V262" s="201"/>
      <c r="W262" s="201"/>
      <c r="X262" s="201"/>
      <c r="Y262" s="201"/>
      <c r="Z262" s="202"/>
      <c r="AA262" s="202"/>
      <c r="AB262" s="201"/>
      <c r="AC262" s="201"/>
      <c r="AD262" s="201"/>
      <c r="AE262" s="201"/>
      <c r="AF262" s="201"/>
      <c r="AG262" s="201"/>
      <c r="AH262" s="201"/>
      <c r="AI262" s="201"/>
      <c r="AJ262" s="201"/>
    </row>
    <row r="263" spans="1:36" ht="14.25">
      <c r="A263" s="201"/>
      <c r="B263" s="201"/>
      <c r="C263" s="201"/>
      <c r="D263" s="201"/>
      <c r="E263" s="201"/>
      <c r="F263" s="201"/>
      <c r="G263" s="201"/>
      <c r="H263" s="201"/>
      <c r="I263" s="201"/>
      <c r="J263" s="201"/>
      <c r="K263" s="201"/>
      <c r="L263" s="201"/>
      <c r="M263" s="201"/>
      <c r="N263" s="201"/>
      <c r="O263" s="201"/>
      <c r="P263" s="201"/>
      <c r="Q263" s="201"/>
      <c r="R263" s="201"/>
      <c r="S263" s="201"/>
      <c r="T263" s="201"/>
      <c r="U263" s="201"/>
      <c r="V263" s="201"/>
      <c r="W263" s="201"/>
      <c r="X263" s="201"/>
      <c r="Y263" s="201"/>
      <c r="Z263" s="202"/>
      <c r="AA263" s="202"/>
      <c r="AB263" s="201"/>
      <c r="AC263" s="201"/>
      <c r="AD263" s="201"/>
      <c r="AE263" s="201"/>
      <c r="AF263" s="201"/>
      <c r="AG263" s="201"/>
      <c r="AH263" s="201"/>
      <c r="AI263" s="201"/>
      <c r="AJ263" s="201"/>
    </row>
    <row r="264" spans="1:36" ht="14.25">
      <c r="A264" s="201"/>
      <c r="B264" s="201"/>
      <c r="C264" s="201"/>
      <c r="D264" s="201"/>
      <c r="E264" s="201"/>
      <c r="F264" s="201"/>
      <c r="G264" s="201"/>
      <c r="H264" s="201"/>
      <c r="I264" s="201"/>
      <c r="J264" s="201"/>
      <c r="K264" s="201"/>
      <c r="L264" s="201"/>
      <c r="M264" s="201"/>
      <c r="N264" s="201"/>
      <c r="O264" s="201"/>
      <c r="P264" s="201"/>
      <c r="Q264" s="201"/>
      <c r="R264" s="201"/>
      <c r="S264" s="201"/>
      <c r="T264" s="201"/>
      <c r="U264" s="201"/>
      <c r="V264" s="201"/>
      <c r="W264" s="201"/>
      <c r="X264" s="201"/>
      <c r="Y264" s="201"/>
      <c r="Z264" s="202"/>
      <c r="AA264" s="202"/>
      <c r="AB264" s="201"/>
      <c r="AC264" s="201"/>
      <c r="AD264" s="201"/>
      <c r="AE264" s="201"/>
      <c r="AF264" s="201"/>
      <c r="AG264" s="201"/>
      <c r="AH264" s="201"/>
      <c r="AI264" s="201"/>
      <c r="AJ264" s="201"/>
    </row>
    <row r="265" spans="1:36" ht="14.25">
      <c r="A265" s="201"/>
      <c r="B265" s="201"/>
      <c r="C265" s="201"/>
      <c r="D265" s="201"/>
      <c r="E265" s="201"/>
      <c r="F265" s="201"/>
      <c r="G265" s="201"/>
      <c r="H265" s="201"/>
      <c r="I265" s="201"/>
      <c r="J265" s="201"/>
      <c r="K265" s="201"/>
      <c r="L265" s="201"/>
      <c r="M265" s="201"/>
      <c r="N265" s="201"/>
      <c r="O265" s="201"/>
      <c r="P265" s="201"/>
      <c r="Q265" s="201"/>
      <c r="R265" s="201"/>
      <c r="S265" s="201"/>
      <c r="T265" s="201"/>
      <c r="U265" s="201"/>
      <c r="V265" s="201"/>
      <c r="W265" s="201"/>
      <c r="X265" s="201"/>
      <c r="Y265" s="201"/>
      <c r="Z265" s="202"/>
      <c r="AA265" s="202"/>
      <c r="AB265" s="201"/>
      <c r="AC265" s="201"/>
      <c r="AD265" s="201"/>
      <c r="AE265" s="201"/>
      <c r="AF265" s="201"/>
      <c r="AG265" s="201"/>
      <c r="AH265" s="201"/>
      <c r="AI265" s="201"/>
      <c r="AJ265" s="201"/>
    </row>
    <row r="266" spans="1:36" ht="14.25">
      <c r="A266" s="201"/>
      <c r="B266" s="201"/>
      <c r="C266" s="201"/>
      <c r="D266" s="201"/>
      <c r="E266" s="201"/>
      <c r="F266" s="201"/>
      <c r="G266" s="201"/>
      <c r="H266" s="201"/>
      <c r="I266" s="201"/>
      <c r="J266" s="201"/>
      <c r="K266" s="201"/>
      <c r="L266" s="201"/>
      <c r="M266" s="201"/>
      <c r="N266" s="201"/>
      <c r="O266" s="201"/>
      <c r="P266" s="201"/>
      <c r="Q266" s="201"/>
      <c r="R266" s="201"/>
      <c r="S266" s="201"/>
      <c r="T266" s="201"/>
      <c r="U266" s="201"/>
      <c r="V266" s="201"/>
      <c r="W266" s="201"/>
      <c r="X266" s="201"/>
      <c r="Y266" s="201"/>
      <c r="Z266" s="202"/>
      <c r="AA266" s="202"/>
      <c r="AB266" s="201"/>
      <c r="AC266" s="201"/>
      <c r="AD266" s="201"/>
      <c r="AE266" s="201"/>
      <c r="AF266" s="201"/>
      <c r="AG266" s="201"/>
      <c r="AH266" s="201"/>
      <c r="AI266" s="201"/>
      <c r="AJ266" s="201"/>
    </row>
    <row r="267" spans="1:36" ht="14.25">
      <c r="A267" s="201"/>
      <c r="B267" s="201"/>
      <c r="C267" s="201"/>
      <c r="D267" s="201"/>
      <c r="E267" s="201"/>
      <c r="F267" s="201"/>
      <c r="G267" s="201"/>
      <c r="H267" s="201"/>
      <c r="I267" s="201"/>
      <c r="J267" s="201"/>
      <c r="K267" s="201"/>
      <c r="L267" s="201"/>
      <c r="M267" s="201"/>
      <c r="N267" s="201"/>
      <c r="O267" s="201"/>
      <c r="P267" s="201"/>
      <c r="Q267" s="201"/>
      <c r="R267" s="201"/>
      <c r="S267" s="201"/>
      <c r="T267" s="201"/>
      <c r="U267" s="201"/>
      <c r="V267" s="201"/>
      <c r="W267" s="201"/>
      <c r="X267" s="201"/>
      <c r="Y267" s="201"/>
      <c r="Z267" s="202"/>
      <c r="AA267" s="202"/>
      <c r="AB267" s="201"/>
      <c r="AC267" s="201"/>
      <c r="AD267" s="201"/>
      <c r="AE267" s="201"/>
      <c r="AF267" s="201"/>
      <c r="AG267" s="201"/>
      <c r="AH267" s="201"/>
      <c r="AI267" s="201"/>
      <c r="AJ267" s="201"/>
    </row>
    <row r="268" spans="1:36" ht="14.25">
      <c r="A268" s="201"/>
      <c r="B268" s="201"/>
      <c r="C268" s="201"/>
      <c r="D268" s="201"/>
      <c r="E268" s="201"/>
      <c r="F268" s="201"/>
      <c r="G268" s="201"/>
      <c r="H268" s="201"/>
      <c r="I268" s="201"/>
      <c r="J268" s="201"/>
      <c r="K268" s="201"/>
      <c r="L268" s="201"/>
      <c r="M268" s="201"/>
      <c r="N268" s="201"/>
      <c r="O268" s="201"/>
      <c r="P268" s="201"/>
      <c r="Q268" s="201"/>
      <c r="R268" s="201"/>
      <c r="S268" s="201"/>
      <c r="T268" s="201"/>
      <c r="U268" s="201"/>
      <c r="V268" s="201"/>
      <c r="W268" s="201"/>
      <c r="X268" s="201"/>
      <c r="Y268" s="201"/>
      <c r="Z268" s="202"/>
      <c r="AA268" s="202"/>
      <c r="AB268" s="201"/>
      <c r="AC268" s="201"/>
      <c r="AD268" s="201"/>
      <c r="AE268" s="201"/>
      <c r="AF268" s="201"/>
      <c r="AG268" s="201"/>
      <c r="AH268" s="201"/>
      <c r="AI268" s="201"/>
      <c r="AJ268" s="201"/>
    </row>
    <row r="269" spans="1:36" ht="14.25">
      <c r="A269" s="201"/>
      <c r="B269" s="201"/>
      <c r="C269" s="201"/>
      <c r="D269" s="201"/>
      <c r="E269" s="201"/>
      <c r="F269" s="201"/>
      <c r="G269" s="201"/>
      <c r="H269" s="201"/>
      <c r="I269" s="201"/>
      <c r="J269" s="201"/>
      <c r="K269" s="201"/>
      <c r="L269" s="201"/>
      <c r="M269" s="201"/>
      <c r="N269" s="201"/>
      <c r="O269" s="201"/>
      <c r="P269" s="201"/>
      <c r="Q269" s="201"/>
      <c r="R269" s="201"/>
      <c r="S269" s="201"/>
      <c r="T269" s="201"/>
      <c r="U269" s="201"/>
      <c r="V269" s="201"/>
      <c r="W269" s="201"/>
      <c r="X269" s="201"/>
      <c r="Y269" s="201"/>
      <c r="Z269" s="202"/>
      <c r="AA269" s="202"/>
      <c r="AB269" s="201"/>
      <c r="AC269" s="201"/>
      <c r="AD269" s="201"/>
      <c r="AE269" s="201"/>
      <c r="AF269" s="201"/>
      <c r="AG269" s="201"/>
      <c r="AH269" s="201"/>
      <c r="AI269" s="201"/>
      <c r="AJ269" s="201"/>
    </row>
    <row r="270" spans="1:36" ht="14.25">
      <c r="A270" s="201"/>
      <c r="B270" s="201"/>
      <c r="C270" s="201"/>
      <c r="D270" s="201"/>
      <c r="E270" s="201"/>
      <c r="F270" s="201"/>
      <c r="G270" s="201"/>
      <c r="H270" s="201"/>
      <c r="I270" s="201"/>
      <c r="J270" s="201"/>
      <c r="K270" s="201"/>
      <c r="L270" s="201"/>
      <c r="M270" s="201"/>
      <c r="N270" s="201"/>
      <c r="O270" s="201"/>
      <c r="P270" s="201"/>
      <c r="Q270" s="201"/>
      <c r="R270" s="201"/>
      <c r="S270" s="201"/>
      <c r="T270" s="201"/>
      <c r="U270" s="201"/>
      <c r="V270" s="201"/>
      <c r="W270" s="201"/>
      <c r="X270" s="201"/>
      <c r="Y270" s="201"/>
      <c r="Z270" s="202"/>
      <c r="AA270" s="202"/>
      <c r="AB270" s="201"/>
      <c r="AC270" s="201"/>
      <c r="AD270" s="201"/>
      <c r="AE270" s="201"/>
      <c r="AF270" s="201"/>
      <c r="AG270" s="201"/>
      <c r="AH270" s="201"/>
      <c r="AI270" s="201"/>
      <c r="AJ270" s="201"/>
    </row>
    <row r="271" spans="1:36" ht="14.25">
      <c r="A271" s="201"/>
      <c r="B271" s="201"/>
      <c r="C271" s="201"/>
      <c r="D271" s="201"/>
      <c r="E271" s="201"/>
      <c r="F271" s="201"/>
      <c r="G271" s="201"/>
      <c r="H271" s="201"/>
      <c r="I271" s="201"/>
      <c r="J271" s="201"/>
      <c r="K271" s="201"/>
      <c r="L271" s="201"/>
      <c r="M271" s="201"/>
      <c r="N271" s="201"/>
      <c r="O271" s="201"/>
      <c r="P271" s="201"/>
      <c r="Q271" s="201"/>
      <c r="R271" s="201"/>
      <c r="S271" s="201"/>
      <c r="T271" s="201"/>
      <c r="U271" s="201"/>
      <c r="V271" s="201"/>
      <c r="W271" s="201"/>
      <c r="X271" s="201"/>
      <c r="Y271" s="201"/>
      <c r="Z271" s="202"/>
      <c r="AA271" s="202"/>
      <c r="AB271" s="201"/>
      <c r="AC271" s="201"/>
      <c r="AD271" s="201"/>
      <c r="AE271" s="201"/>
      <c r="AF271" s="201"/>
      <c r="AG271" s="201"/>
      <c r="AH271" s="201"/>
      <c r="AI271" s="201"/>
      <c r="AJ271" s="201"/>
    </row>
    <row r="272" spans="1:36" ht="14.25">
      <c r="A272" s="201"/>
      <c r="B272" s="201"/>
      <c r="C272" s="201"/>
      <c r="D272" s="201"/>
      <c r="E272" s="201"/>
      <c r="F272" s="201"/>
      <c r="G272" s="201"/>
      <c r="H272" s="201"/>
      <c r="I272" s="201"/>
      <c r="J272" s="201"/>
      <c r="K272" s="201"/>
      <c r="L272" s="201"/>
      <c r="M272" s="201"/>
      <c r="N272" s="201"/>
      <c r="O272" s="201"/>
      <c r="P272" s="201"/>
      <c r="Q272" s="201"/>
      <c r="R272" s="201"/>
      <c r="S272" s="201"/>
      <c r="T272" s="201"/>
      <c r="U272" s="201"/>
      <c r="V272" s="201"/>
      <c r="W272" s="201"/>
      <c r="X272" s="201"/>
      <c r="Y272" s="201"/>
      <c r="Z272" s="202"/>
      <c r="AA272" s="202"/>
      <c r="AB272" s="201"/>
      <c r="AC272" s="201"/>
      <c r="AD272" s="201"/>
      <c r="AE272" s="201"/>
      <c r="AF272" s="201"/>
      <c r="AG272" s="201"/>
      <c r="AH272" s="201"/>
      <c r="AI272" s="201"/>
      <c r="AJ272" s="201"/>
    </row>
    <row r="273" spans="1:36" ht="14.25">
      <c r="A273" s="201"/>
      <c r="B273" s="201"/>
      <c r="C273" s="201"/>
      <c r="D273" s="201"/>
      <c r="E273" s="201"/>
      <c r="F273" s="201"/>
      <c r="G273" s="201"/>
      <c r="H273" s="201"/>
      <c r="I273" s="201"/>
      <c r="J273" s="201"/>
      <c r="K273" s="201"/>
      <c r="L273" s="201"/>
      <c r="M273" s="201"/>
      <c r="N273" s="201"/>
      <c r="O273" s="201"/>
      <c r="P273" s="201"/>
      <c r="Q273" s="201"/>
      <c r="R273" s="201"/>
      <c r="S273" s="201"/>
      <c r="T273" s="201"/>
      <c r="U273" s="201"/>
      <c r="V273" s="201"/>
      <c r="W273" s="201"/>
      <c r="X273" s="201"/>
      <c r="Y273" s="201"/>
      <c r="Z273" s="202"/>
      <c r="AA273" s="202"/>
      <c r="AB273" s="201"/>
      <c r="AC273" s="201"/>
      <c r="AD273" s="201"/>
      <c r="AE273" s="201"/>
      <c r="AF273" s="201"/>
      <c r="AG273" s="201"/>
      <c r="AH273" s="201"/>
      <c r="AI273" s="201"/>
      <c r="AJ273" s="201"/>
    </row>
    <row r="274" spans="1:36" ht="14.25">
      <c r="A274" s="201"/>
      <c r="B274" s="201"/>
      <c r="C274" s="201"/>
      <c r="D274" s="201"/>
      <c r="E274" s="201"/>
      <c r="F274" s="201"/>
      <c r="G274" s="201"/>
      <c r="H274" s="201"/>
      <c r="I274" s="201"/>
      <c r="J274" s="201"/>
      <c r="K274" s="201"/>
      <c r="L274" s="201"/>
      <c r="M274" s="201"/>
      <c r="N274" s="201"/>
      <c r="O274" s="201"/>
      <c r="P274" s="201"/>
      <c r="Q274" s="201"/>
      <c r="R274" s="201"/>
      <c r="S274" s="201"/>
      <c r="T274" s="201"/>
      <c r="U274" s="201"/>
      <c r="V274" s="201"/>
      <c r="W274" s="201"/>
      <c r="X274" s="201"/>
      <c r="Y274" s="201"/>
      <c r="Z274" s="202"/>
      <c r="AA274" s="202"/>
      <c r="AB274" s="201"/>
      <c r="AC274" s="201"/>
      <c r="AD274" s="201"/>
      <c r="AE274" s="201"/>
      <c r="AF274" s="201"/>
      <c r="AG274" s="201"/>
      <c r="AH274" s="201"/>
      <c r="AI274" s="201"/>
      <c r="AJ274" s="201"/>
    </row>
    <row r="275" spans="1:36" ht="14.25">
      <c r="A275" s="201"/>
      <c r="B275" s="201"/>
      <c r="C275" s="201"/>
      <c r="D275" s="201"/>
      <c r="E275" s="201"/>
      <c r="F275" s="201"/>
      <c r="G275" s="201"/>
      <c r="H275" s="201"/>
      <c r="I275" s="201"/>
      <c r="J275" s="201"/>
      <c r="K275" s="201"/>
      <c r="L275" s="201"/>
      <c r="M275" s="201"/>
      <c r="N275" s="201"/>
      <c r="O275" s="201"/>
      <c r="P275" s="201"/>
      <c r="Q275" s="201"/>
      <c r="R275" s="201"/>
      <c r="S275" s="201"/>
      <c r="T275" s="201"/>
      <c r="U275" s="201"/>
      <c r="V275" s="201"/>
      <c r="W275" s="201"/>
      <c r="X275" s="201"/>
      <c r="Y275" s="201"/>
      <c r="Z275" s="202"/>
      <c r="AA275" s="202"/>
      <c r="AB275" s="201"/>
      <c r="AC275" s="201"/>
      <c r="AD275" s="201"/>
      <c r="AE275" s="201"/>
      <c r="AF275" s="201"/>
      <c r="AG275" s="201"/>
      <c r="AH275" s="201"/>
      <c r="AI275" s="201"/>
      <c r="AJ275" s="201"/>
    </row>
  </sheetData>
  <mergeCells count="17">
    <mergeCell ref="B29:K29"/>
    <mergeCell ref="O12:R12"/>
    <mergeCell ref="C14:J14"/>
    <mergeCell ref="F28:K28"/>
    <mergeCell ref="G21:K21"/>
    <mergeCell ref="E27:L27"/>
    <mergeCell ref="G22:K22"/>
    <mergeCell ref="Z6:AA6"/>
    <mergeCell ref="O9:AA9"/>
    <mergeCell ref="S12:W12"/>
    <mergeCell ref="B13:J13"/>
    <mergeCell ref="O13:R13"/>
    <mergeCell ref="S13:X13"/>
    <mergeCell ref="B6:G6"/>
    <mergeCell ref="H6:L6"/>
    <mergeCell ref="O6:S6"/>
    <mergeCell ref="U6:Y6"/>
  </mergeCells>
  <conditionalFormatting sqref="O15:P15">
    <cfRule type="expression" dxfId="6" priority="23" stopIfTrue="1">
      <formula>$Q1=1</formula>
    </cfRule>
  </conditionalFormatting>
  <conditionalFormatting sqref="O16:P16">
    <cfRule type="expression" dxfId="5" priority="22" stopIfTrue="1">
      <formula>$Q65515=1</formula>
    </cfRule>
  </conditionalFormatting>
  <conditionalFormatting sqref="O18:P18 O20:P20">
    <cfRule type="expression" dxfId="4" priority="24" stopIfTrue="1">
      <formula>$Q6=1</formula>
    </cfRule>
  </conditionalFormatting>
  <conditionalFormatting sqref="P17">
    <cfRule type="expression" dxfId="3" priority="21" stopIfTrue="1">
      <formula>$Q3=1</formula>
    </cfRule>
  </conditionalFormatting>
  <conditionalFormatting sqref="P19">
    <cfRule type="expression" dxfId="2" priority="20" stopIfTrue="1">
      <formula>$Q5=1</formula>
    </cfRule>
  </conditionalFormatting>
  <conditionalFormatting sqref="O17">
    <cfRule type="expression" dxfId="1" priority="11" stopIfTrue="1">
      <formula>$Q3=1</formula>
    </cfRule>
  </conditionalFormatting>
  <conditionalFormatting sqref="O19">
    <cfRule type="expression" dxfId="0" priority="10" stopIfTrue="1">
      <formula>$Q5=1</formula>
    </cfRule>
  </conditionalFormatting>
  <pageMargins left="0.31496062992125984" right="0.31496062992125984" top="0.78740157480314965" bottom="0.78740157480314965" header="0.31496062992125984" footer="0.31496062992125984"/>
  <pageSetup paperSize="9" scale="58" orientation="landscape" r:id="rId1"/>
  <ignoredErrors>
    <ignoredError sqref="B20:AA20 D15:AA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view="pageBreakPreview" topLeftCell="A16" zoomScaleNormal="85" zoomScaleSheetLayoutView="100" workbookViewId="0">
      <selection activeCell="B19" sqref="B19"/>
    </sheetView>
  </sheetViews>
  <sheetFormatPr defaultColWidth="9.85546875" defaultRowHeight="12.75"/>
  <cols>
    <col min="1" max="1" width="6.42578125" style="337" customWidth="1"/>
    <col min="2" max="2" width="63.140625" style="337" customWidth="1"/>
    <col min="3" max="3" width="7.42578125" style="342" customWidth="1"/>
    <col min="4" max="4" width="9.42578125" style="337" customWidth="1"/>
    <col min="5" max="5" width="48.7109375" style="337" customWidth="1"/>
    <col min="6" max="255" width="9.85546875" style="337"/>
    <col min="256" max="256" width="6.42578125" style="337" customWidth="1"/>
    <col min="257" max="257" width="73.140625" style="337" customWidth="1"/>
    <col min="258" max="258" width="7.42578125" style="337" customWidth="1"/>
    <col min="259" max="259" width="9.42578125" style="337" customWidth="1"/>
    <col min="260" max="260" width="23.7109375" style="337" customWidth="1"/>
    <col min="261" max="261" width="27.85546875" style="337" customWidth="1"/>
    <col min="262" max="511" width="9.85546875" style="337"/>
    <col min="512" max="512" width="6.42578125" style="337" customWidth="1"/>
    <col min="513" max="513" width="73.140625" style="337" customWidth="1"/>
    <col min="514" max="514" width="7.42578125" style="337" customWidth="1"/>
    <col min="515" max="515" width="9.42578125" style="337" customWidth="1"/>
    <col min="516" max="516" width="23.7109375" style="337" customWidth="1"/>
    <col min="517" max="517" width="27.85546875" style="337" customWidth="1"/>
    <col min="518" max="767" width="9.85546875" style="337"/>
    <col min="768" max="768" width="6.42578125" style="337" customWidth="1"/>
    <col min="769" max="769" width="73.140625" style="337" customWidth="1"/>
    <col min="770" max="770" width="7.42578125" style="337" customWidth="1"/>
    <col min="771" max="771" width="9.42578125" style="337" customWidth="1"/>
    <col min="772" max="772" width="23.7109375" style="337" customWidth="1"/>
    <col min="773" max="773" width="27.85546875" style="337" customWidth="1"/>
    <col min="774" max="1023" width="9.85546875" style="337"/>
    <col min="1024" max="1024" width="6.42578125" style="337" customWidth="1"/>
    <col min="1025" max="1025" width="73.140625" style="337" customWidth="1"/>
    <col min="1026" max="1026" width="7.42578125" style="337" customWidth="1"/>
    <col min="1027" max="1027" width="9.42578125" style="337" customWidth="1"/>
    <col min="1028" max="1028" width="23.7109375" style="337" customWidth="1"/>
    <col min="1029" max="1029" width="27.85546875" style="337" customWidth="1"/>
    <col min="1030" max="1279" width="9.85546875" style="337"/>
    <col min="1280" max="1280" width="6.42578125" style="337" customWidth="1"/>
    <col min="1281" max="1281" width="73.140625" style="337" customWidth="1"/>
    <col min="1282" max="1282" width="7.42578125" style="337" customWidth="1"/>
    <col min="1283" max="1283" width="9.42578125" style="337" customWidth="1"/>
    <col min="1284" max="1284" width="23.7109375" style="337" customWidth="1"/>
    <col min="1285" max="1285" width="27.85546875" style="337" customWidth="1"/>
    <col min="1286" max="1535" width="9.85546875" style="337"/>
    <col min="1536" max="1536" width="6.42578125" style="337" customWidth="1"/>
    <col min="1537" max="1537" width="73.140625" style="337" customWidth="1"/>
    <col min="1538" max="1538" width="7.42578125" style="337" customWidth="1"/>
    <col min="1539" max="1539" width="9.42578125" style="337" customWidth="1"/>
    <col min="1540" max="1540" width="23.7109375" style="337" customWidth="1"/>
    <col min="1541" max="1541" width="27.85546875" style="337" customWidth="1"/>
    <col min="1542" max="1791" width="9.85546875" style="337"/>
    <col min="1792" max="1792" width="6.42578125" style="337" customWidth="1"/>
    <col min="1793" max="1793" width="73.140625" style="337" customWidth="1"/>
    <col min="1794" max="1794" width="7.42578125" style="337" customWidth="1"/>
    <col min="1795" max="1795" width="9.42578125" style="337" customWidth="1"/>
    <col min="1796" max="1796" width="23.7109375" style="337" customWidth="1"/>
    <col min="1797" max="1797" width="27.85546875" style="337" customWidth="1"/>
    <col min="1798" max="2047" width="9.85546875" style="337"/>
    <col min="2048" max="2048" width="6.42578125" style="337" customWidth="1"/>
    <col min="2049" max="2049" width="73.140625" style="337" customWidth="1"/>
    <col min="2050" max="2050" width="7.42578125" style="337" customWidth="1"/>
    <col min="2051" max="2051" width="9.42578125" style="337" customWidth="1"/>
    <col min="2052" max="2052" width="23.7109375" style="337" customWidth="1"/>
    <col min="2053" max="2053" width="27.85546875" style="337" customWidth="1"/>
    <col min="2054" max="2303" width="9.85546875" style="337"/>
    <col min="2304" max="2304" width="6.42578125" style="337" customWidth="1"/>
    <col min="2305" max="2305" width="73.140625" style="337" customWidth="1"/>
    <col min="2306" max="2306" width="7.42578125" style="337" customWidth="1"/>
    <col min="2307" max="2307" width="9.42578125" style="337" customWidth="1"/>
    <col min="2308" max="2308" width="23.7109375" style="337" customWidth="1"/>
    <col min="2309" max="2309" width="27.85546875" style="337" customWidth="1"/>
    <col min="2310" max="2559" width="9.85546875" style="337"/>
    <col min="2560" max="2560" width="6.42578125" style="337" customWidth="1"/>
    <col min="2561" max="2561" width="73.140625" style="337" customWidth="1"/>
    <col min="2562" max="2562" width="7.42578125" style="337" customWidth="1"/>
    <col min="2563" max="2563" width="9.42578125" style="337" customWidth="1"/>
    <col min="2564" max="2564" width="23.7109375" style="337" customWidth="1"/>
    <col min="2565" max="2565" width="27.85546875" style="337" customWidth="1"/>
    <col min="2566" max="2815" width="9.85546875" style="337"/>
    <col min="2816" max="2816" width="6.42578125" style="337" customWidth="1"/>
    <col min="2817" max="2817" width="73.140625" style="337" customWidth="1"/>
    <col min="2818" max="2818" width="7.42578125" style="337" customWidth="1"/>
    <col min="2819" max="2819" width="9.42578125" style="337" customWidth="1"/>
    <col min="2820" max="2820" width="23.7109375" style="337" customWidth="1"/>
    <col min="2821" max="2821" width="27.85546875" style="337" customWidth="1"/>
    <col min="2822" max="3071" width="9.85546875" style="337"/>
    <col min="3072" max="3072" width="6.42578125" style="337" customWidth="1"/>
    <col min="3073" max="3073" width="73.140625" style="337" customWidth="1"/>
    <col min="3074" max="3074" width="7.42578125" style="337" customWidth="1"/>
    <col min="3075" max="3075" width="9.42578125" style="337" customWidth="1"/>
    <col min="3076" max="3076" width="23.7109375" style="337" customWidth="1"/>
    <col min="3077" max="3077" width="27.85546875" style="337" customWidth="1"/>
    <col min="3078" max="3327" width="9.85546875" style="337"/>
    <col min="3328" max="3328" width="6.42578125" style="337" customWidth="1"/>
    <col min="3329" max="3329" width="73.140625" style="337" customWidth="1"/>
    <col min="3330" max="3330" width="7.42578125" style="337" customWidth="1"/>
    <col min="3331" max="3331" width="9.42578125" style="337" customWidth="1"/>
    <col min="3332" max="3332" width="23.7109375" style="337" customWidth="1"/>
    <col min="3333" max="3333" width="27.85546875" style="337" customWidth="1"/>
    <col min="3334" max="3583" width="9.85546875" style="337"/>
    <col min="3584" max="3584" width="6.42578125" style="337" customWidth="1"/>
    <col min="3585" max="3585" width="73.140625" style="337" customWidth="1"/>
    <col min="3586" max="3586" width="7.42578125" style="337" customWidth="1"/>
    <col min="3587" max="3587" width="9.42578125" style="337" customWidth="1"/>
    <col min="3588" max="3588" width="23.7109375" style="337" customWidth="1"/>
    <col min="3589" max="3589" width="27.85546875" style="337" customWidth="1"/>
    <col min="3590" max="3839" width="9.85546875" style="337"/>
    <col min="3840" max="3840" width="6.42578125" style="337" customWidth="1"/>
    <col min="3841" max="3841" width="73.140625" style="337" customWidth="1"/>
    <col min="3842" max="3842" width="7.42578125" style="337" customWidth="1"/>
    <col min="3843" max="3843" width="9.42578125" style="337" customWidth="1"/>
    <col min="3844" max="3844" width="23.7109375" style="337" customWidth="1"/>
    <col min="3845" max="3845" width="27.85546875" style="337" customWidth="1"/>
    <col min="3846" max="4095" width="9.85546875" style="337"/>
    <col min="4096" max="4096" width="6.42578125" style="337" customWidth="1"/>
    <col min="4097" max="4097" width="73.140625" style="337" customWidth="1"/>
    <col min="4098" max="4098" width="7.42578125" style="337" customWidth="1"/>
    <col min="4099" max="4099" width="9.42578125" style="337" customWidth="1"/>
    <col min="4100" max="4100" width="23.7109375" style="337" customWidth="1"/>
    <col min="4101" max="4101" width="27.85546875" style="337" customWidth="1"/>
    <col min="4102" max="4351" width="9.85546875" style="337"/>
    <col min="4352" max="4352" width="6.42578125" style="337" customWidth="1"/>
    <col min="4353" max="4353" width="73.140625" style="337" customWidth="1"/>
    <col min="4354" max="4354" width="7.42578125" style="337" customWidth="1"/>
    <col min="4355" max="4355" width="9.42578125" style="337" customWidth="1"/>
    <col min="4356" max="4356" width="23.7109375" style="337" customWidth="1"/>
    <col min="4357" max="4357" width="27.85546875" style="337" customWidth="1"/>
    <col min="4358" max="4607" width="9.85546875" style="337"/>
    <col min="4608" max="4608" width="6.42578125" style="337" customWidth="1"/>
    <col min="4609" max="4609" width="73.140625" style="337" customWidth="1"/>
    <col min="4610" max="4610" width="7.42578125" style="337" customWidth="1"/>
    <col min="4611" max="4611" width="9.42578125" style="337" customWidth="1"/>
    <col min="4612" max="4612" width="23.7109375" style="337" customWidth="1"/>
    <col min="4613" max="4613" width="27.85546875" style="337" customWidth="1"/>
    <col min="4614" max="4863" width="9.85546875" style="337"/>
    <col min="4864" max="4864" width="6.42578125" style="337" customWidth="1"/>
    <col min="4865" max="4865" width="73.140625" style="337" customWidth="1"/>
    <col min="4866" max="4866" width="7.42578125" style="337" customWidth="1"/>
    <col min="4867" max="4867" width="9.42578125" style="337" customWidth="1"/>
    <col min="4868" max="4868" width="23.7109375" style="337" customWidth="1"/>
    <col min="4869" max="4869" width="27.85546875" style="337" customWidth="1"/>
    <col min="4870" max="5119" width="9.85546875" style="337"/>
    <col min="5120" max="5120" width="6.42578125" style="337" customWidth="1"/>
    <col min="5121" max="5121" width="73.140625" style="337" customWidth="1"/>
    <col min="5122" max="5122" width="7.42578125" style="337" customWidth="1"/>
    <col min="5123" max="5123" width="9.42578125" style="337" customWidth="1"/>
    <col min="5124" max="5124" width="23.7109375" style="337" customWidth="1"/>
    <col min="5125" max="5125" width="27.85546875" style="337" customWidth="1"/>
    <col min="5126" max="5375" width="9.85546875" style="337"/>
    <col min="5376" max="5376" width="6.42578125" style="337" customWidth="1"/>
    <col min="5377" max="5377" width="73.140625" style="337" customWidth="1"/>
    <col min="5378" max="5378" width="7.42578125" style="337" customWidth="1"/>
    <col min="5379" max="5379" width="9.42578125" style="337" customWidth="1"/>
    <col min="5380" max="5380" width="23.7109375" style="337" customWidth="1"/>
    <col min="5381" max="5381" width="27.85546875" style="337" customWidth="1"/>
    <col min="5382" max="5631" width="9.85546875" style="337"/>
    <col min="5632" max="5632" width="6.42578125" style="337" customWidth="1"/>
    <col min="5633" max="5633" width="73.140625" style="337" customWidth="1"/>
    <col min="5634" max="5634" width="7.42578125" style="337" customWidth="1"/>
    <col min="5635" max="5635" width="9.42578125" style="337" customWidth="1"/>
    <col min="5636" max="5636" width="23.7109375" style="337" customWidth="1"/>
    <col min="5637" max="5637" width="27.85546875" style="337" customWidth="1"/>
    <col min="5638" max="5887" width="9.85546875" style="337"/>
    <col min="5888" max="5888" width="6.42578125" style="337" customWidth="1"/>
    <col min="5889" max="5889" width="73.140625" style="337" customWidth="1"/>
    <col min="5890" max="5890" width="7.42578125" style="337" customWidth="1"/>
    <col min="5891" max="5891" width="9.42578125" style="337" customWidth="1"/>
    <col min="5892" max="5892" width="23.7109375" style="337" customWidth="1"/>
    <col min="5893" max="5893" width="27.85546875" style="337" customWidth="1"/>
    <col min="5894" max="6143" width="9.85546875" style="337"/>
    <col min="6144" max="6144" width="6.42578125" style="337" customWidth="1"/>
    <col min="6145" max="6145" width="73.140625" style="337" customWidth="1"/>
    <col min="6146" max="6146" width="7.42578125" style="337" customWidth="1"/>
    <col min="6147" max="6147" width="9.42578125" style="337" customWidth="1"/>
    <col min="6148" max="6148" width="23.7109375" style="337" customWidth="1"/>
    <col min="6149" max="6149" width="27.85546875" style="337" customWidth="1"/>
    <col min="6150" max="6399" width="9.85546875" style="337"/>
    <col min="6400" max="6400" width="6.42578125" style="337" customWidth="1"/>
    <col min="6401" max="6401" width="73.140625" style="337" customWidth="1"/>
    <col min="6402" max="6402" width="7.42578125" style="337" customWidth="1"/>
    <col min="6403" max="6403" width="9.42578125" style="337" customWidth="1"/>
    <col min="6404" max="6404" width="23.7109375" style="337" customWidth="1"/>
    <col min="6405" max="6405" width="27.85546875" style="337" customWidth="1"/>
    <col min="6406" max="6655" width="9.85546875" style="337"/>
    <col min="6656" max="6656" width="6.42578125" style="337" customWidth="1"/>
    <col min="6657" max="6657" width="73.140625" style="337" customWidth="1"/>
    <col min="6658" max="6658" width="7.42578125" style="337" customWidth="1"/>
    <col min="6659" max="6659" width="9.42578125" style="337" customWidth="1"/>
    <col min="6660" max="6660" width="23.7109375" style="337" customWidth="1"/>
    <col min="6661" max="6661" width="27.85546875" style="337" customWidth="1"/>
    <col min="6662" max="6911" width="9.85546875" style="337"/>
    <col min="6912" max="6912" width="6.42578125" style="337" customWidth="1"/>
    <col min="6913" max="6913" width="73.140625" style="337" customWidth="1"/>
    <col min="6914" max="6914" width="7.42578125" style="337" customWidth="1"/>
    <col min="6915" max="6915" width="9.42578125" style="337" customWidth="1"/>
    <col min="6916" max="6916" width="23.7109375" style="337" customWidth="1"/>
    <col min="6917" max="6917" width="27.85546875" style="337" customWidth="1"/>
    <col min="6918" max="7167" width="9.85546875" style="337"/>
    <col min="7168" max="7168" width="6.42578125" style="337" customWidth="1"/>
    <col min="7169" max="7169" width="73.140625" style="337" customWidth="1"/>
    <col min="7170" max="7170" width="7.42578125" style="337" customWidth="1"/>
    <col min="7171" max="7171" width="9.42578125" style="337" customWidth="1"/>
    <col min="7172" max="7172" width="23.7109375" style="337" customWidth="1"/>
    <col min="7173" max="7173" width="27.85546875" style="337" customWidth="1"/>
    <col min="7174" max="7423" width="9.85546875" style="337"/>
    <col min="7424" max="7424" width="6.42578125" style="337" customWidth="1"/>
    <col min="7425" max="7425" width="73.140625" style="337" customWidth="1"/>
    <col min="7426" max="7426" width="7.42578125" style="337" customWidth="1"/>
    <col min="7427" max="7427" width="9.42578125" style="337" customWidth="1"/>
    <col min="7428" max="7428" width="23.7109375" style="337" customWidth="1"/>
    <col min="7429" max="7429" width="27.85546875" style="337" customWidth="1"/>
    <col min="7430" max="7679" width="9.85546875" style="337"/>
    <col min="7680" max="7680" width="6.42578125" style="337" customWidth="1"/>
    <col min="7681" max="7681" width="73.140625" style="337" customWidth="1"/>
    <col min="7682" max="7682" width="7.42578125" style="337" customWidth="1"/>
    <col min="7683" max="7683" width="9.42578125" style="337" customWidth="1"/>
    <col min="7684" max="7684" width="23.7109375" style="337" customWidth="1"/>
    <col min="7685" max="7685" width="27.85546875" style="337" customWidth="1"/>
    <col min="7686" max="7935" width="9.85546875" style="337"/>
    <col min="7936" max="7936" width="6.42578125" style="337" customWidth="1"/>
    <col min="7937" max="7937" width="73.140625" style="337" customWidth="1"/>
    <col min="7938" max="7938" width="7.42578125" style="337" customWidth="1"/>
    <col min="7939" max="7939" width="9.42578125" style="337" customWidth="1"/>
    <col min="7940" max="7940" width="23.7109375" style="337" customWidth="1"/>
    <col min="7941" max="7941" width="27.85546875" style="337" customWidth="1"/>
    <col min="7942" max="8191" width="9.85546875" style="337"/>
    <col min="8192" max="8192" width="6.42578125" style="337" customWidth="1"/>
    <col min="8193" max="8193" width="73.140625" style="337" customWidth="1"/>
    <col min="8194" max="8194" width="7.42578125" style="337" customWidth="1"/>
    <col min="8195" max="8195" width="9.42578125" style="337" customWidth="1"/>
    <col min="8196" max="8196" width="23.7109375" style="337" customWidth="1"/>
    <col min="8197" max="8197" width="27.85546875" style="337" customWidth="1"/>
    <col min="8198" max="8447" width="9.85546875" style="337"/>
    <col min="8448" max="8448" width="6.42578125" style="337" customWidth="1"/>
    <col min="8449" max="8449" width="73.140625" style="337" customWidth="1"/>
    <col min="8450" max="8450" width="7.42578125" style="337" customWidth="1"/>
    <col min="8451" max="8451" width="9.42578125" style="337" customWidth="1"/>
    <col min="8452" max="8452" width="23.7109375" style="337" customWidth="1"/>
    <col min="8453" max="8453" width="27.85546875" style="337" customWidth="1"/>
    <col min="8454" max="8703" width="9.85546875" style="337"/>
    <col min="8704" max="8704" width="6.42578125" style="337" customWidth="1"/>
    <col min="8705" max="8705" width="73.140625" style="337" customWidth="1"/>
    <col min="8706" max="8706" width="7.42578125" style="337" customWidth="1"/>
    <col min="8707" max="8707" width="9.42578125" style="337" customWidth="1"/>
    <col min="8708" max="8708" width="23.7109375" style="337" customWidth="1"/>
    <col min="8709" max="8709" width="27.85546875" style="337" customWidth="1"/>
    <col min="8710" max="8959" width="9.85546875" style="337"/>
    <col min="8960" max="8960" width="6.42578125" style="337" customWidth="1"/>
    <col min="8961" max="8961" width="73.140625" style="337" customWidth="1"/>
    <col min="8962" max="8962" width="7.42578125" style="337" customWidth="1"/>
    <col min="8963" max="8963" width="9.42578125" style="337" customWidth="1"/>
    <col min="8964" max="8964" width="23.7109375" style="337" customWidth="1"/>
    <col min="8965" max="8965" width="27.85546875" style="337" customWidth="1"/>
    <col min="8966" max="9215" width="9.85546875" style="337"/>
    <col min="9216" max="9216" width="6.42578125" style="337" customWidth="1"/>
    <col min="9217" max="9217" width="73.140625" style="337" customWidth="1"/>
    <col min="9218" max="9218" width="7.42578125" style="337" customWidth="1"/>
    <col min="9219" max="9219" width="9.42578125" style="337" customWidth="1"/>
    <col min="9220" max="9220" width="23.7109375" style="337" customWidth="1"/>
    <col min="9221" max="9221" width="27.85546875" style="337" customWidth="1"/>
    <col min="9222" max="9471" width="9.85546875" style="337"/>
    <col min="9472" max="9472" width="6.42578125" style="337" customWidth="1"/>
    <col min="9473" max="9473" width="73.140625" style="337" customWidth="1"/>
    <col min="9474" max="9474" width="7.42578125" style="337" customWidth="1"/>
    <col min="9475" max="9475" width="9.42578125" style="337" customWidth="1"/>
    <col min="9476" max="9476" width="23.7109375" style="337" customWidth="1"/>
    <col min="9477" max="9477" width="27.85546875" style="337" customWidth="1"/>
    <col min="9478" max="9727" width="9.85546875" style="337"/>
    <col min="9728" max="9728" width="6.42578125" style="337" customWidth="1"/>
    <col min="9729" max="9729" width="73.140625" style="337" customWidth="1"/>
    <col min="9730" max="9730" width="7.42578125" style="337" customWidth="1"/>
    <col min="9731" max="9731" width="9.42578125" style="337" customWidth="1"/>
    <col min="9732" max="9732" width="23.7109375" style="337" customWidth="1"/>
    <col min="9733" max="9733" width="27.85546875" style="337" customWidth="1"/>
    <col min="9734" max="9983" width="9.85546875" style="337"/>
    <col min="9984" max="9984" width="6.42578125" style="337" customWidth="1"/>
    <col min="9985" max="9985" width="73.140625" style="337" customWidth="1"/>
    <col min="9986" max="9986" width="7.42578125" style="337" customWidth="1"/>
    <col min="9987" max="9987" width="9.42578125" style="337" customWidth="1"/>
    <col min="9988" max="9988" width="23.7109375" style="337" customWidth="1"/>
    <col min="9989" max="9989" width="27.85546875" style="337" customWidth="1"/>
    <col min="9990" max="10239" width="9.85546875" style="337"/>
    <col min="10240" max="10240" width="6.42578125" style="337" customWidth="1"/>
    <col min="10241" max="10241" width="73.140625" style="337" customWidth="1"/>
    <col min="10242" max="10242" width="7.42578125" style="337" customWidth="1"/>
    <col min="10243" max="10243" width="9.42578125" style="337" customWidth="1"/>
    <col min="10244" max="10244" width="23.7109375" style="337" customWidth="1"/>
    <col min="10245" max="10245" width="27.85546875" style="337" customWidth="1"/>
    <col min="10246" max="10495" width="9.85546875" style="337"/>
    <col min="10496" max="10496" width="6.42578125" style="337" customWidth="1"/>
    <col min="10497" max="10497" width="73.140625" style="337" customWidth="1"/>
    <col min="10498" max="10498" width="7.42578125" style="337" customWidth="1"/>
    <col min="10499" max="10499" width="9.42578125" style="337" customWidth="1"/>
    <col min="10500" max="10500" width="23.7109375" style="337" customWidth="1"/>
    <col min="10501" max="10501" width="27.85546875" style="337" customWidth="1"/>
    <col min="10502" max="10751" width="9.85546875" style="337"/>
    <col min="10752" max="10752" width="6.42578125" style="337" customWidth="1"/>
    <col min="10753" max="10753" width="73.140625" style="337" customWidth="1"/>
    <col min="10754" max="10754" width="7.42578125" style="337" customWidth="1"/>
    <col min="10755" max="10755" width="9.42578125" style="337" customWidth="1"/>
    <col min="10756" max="10756" width="23.7109375" style="337" customWidth="1"/>
    <col min="10757" max="10757" width="27.85546875" style="337" customWidth="1"/>
    <col min="10758" max="11007" width="9.85546875" style="337"/>
    <col min="11008" max="11008" width="6.42578125" style="337" customWidth="1"/>
    <col min="11009" max="11009" width="73.140625" style="337" customWidth="1"/>
    <col min="11010" max="11010" width="7.42578125" style="337" customWidth="1"/>
    <col min="11011" max="11011" width="9.42578125" style="337" customWidth="1"/>
    <col min="11012" max="11012" width="23.7109375" style="337" customWidth="1"/>
    <col min="11013" max="11013" width="27.85546875" style="337" customWidth="1"/>
    <col min="11014" max="11263" width="9.85546875" style="337"/>
    <col min="11264" max="11264" width="6.42578125" style="337" customWidth="1"/>
    <col min="11265" max="11265" width="73.140625" style="337" customWidth="1"/>
    <col min="11266" max="11266" width="7.42578125" style="337" customWidth="1"/>
    <col min="11267" max="11267" width="9.42578125" style="337" customWidth="1"/>
    <col min="11268" max="11268" width="23.7109375" style="337" customWidth="1"/>
    <col min="11269" max="11269" width="27.85546875" style="337" customWidth="1"/>
    <col min="11270" max="11519" width="9.85546875" style="337"/>
    <col min="11520" max="11520" width="6.42578125" style="337" customWidth="1"/>
    <col min="11521" max="11521" width="73.140625" style="337" customWidth="1"/>
    <col min="11522" max="11522" width="7.42578125" style="337" customWidth="1"/>
    <col min="11523" max="11523" width="9.42578125" style="337" customWidth="1"/>
    <col min="11524" max="11524" width="23.7109375" style="337" customWidth="1"/>
    <col min="11525" max="11525" width="27.85546875" style="337" customWidth="1"/>
    <col min="11526" max="11775" width="9.85546875" style="337"/>
    <col min="11776" max="11776" width="6.42578125" style="337" customWidth="1"/>
    <col min="11777" max="11777" width="73.140625" style="337" customWidth="1"/>
    <col min="11778" max="11778" width="7.42578125" style="337" customWidth="1"/>
    <col min="11779" max="11779" width="9.42578125" style="337" customWidth="1"/>
    <col min="11780" max="11780" width="23.7109375" style="337" customWidth="1"/>
    <col min="11781" max="11781" width="27.85546875" style="337" customWidth="1"/>
    <col min="11782" max="12031" width="9.85546875" style="337"/>
    <col min="12032" max="12032" width="6.42578125" style="337" customWidth="1"/>
    <col min="12033" max="12033" width="73.140625" style="337" customWidth="1"/>
    <col min="12034" max="12034" width="7.42578125" style="337" customWidth="1"/>
    <col min="12035" max="12035" width="9.42578125" style="337" customWidth="1"/>
    <col min="12036" max="12036" width="23.7109375" style="337" customWidth="1"/>
    <col min="12037" max="12037" width="27.85546875" style="337" customWidth="1"/>
    <col min="12038" max="12287" width="9.85546875" style="337"/>
    <col min="12288" max="12288" width="6.42578125" style="337" customWidth="1"/>
    <col min="12289" max="12289" width="73.140625" style="337" customWidth="1"/>
    <col min="12290" max="12290" width="7.42578125" style="337" customWidth="1"/>
    <col min="12291" max="12291" width="9.42578125" style="337" customWidth="1"/>
    <col min="12292" max="12292" width="23.7109375" style="337" customWidth="1"/>
    <col min="12293" max="12293" width="27.85546875" style="337" customWidth="1"/>
    <col min="12294" max="12543" width="9.85546875" style="337"/>
    <col min="12544" max="12544" width="6.42578125" style="337" customWidth="1"/>
    <col min="12545" max="12545" width="73.140625" style="337" customWidth="1"/>
    <col min="12546" max="12546" width="7.42578125" style="337" customWidth="1"/>
    <col min="12547" max="12547" width="9.42578125" style="337" customWidth="1"/>
    <col min="12548" max="12548" width="23.7109375" style="337" customWidth="1"/>
    <col min="12549" max="12549" width="27.85546875" style="337" customWidth="1"/>
    <col min="12550" max="12799" width="9.85546875" style="337"/>
    <col min="12800" max="12800" width="6.42578125" style="337" customWidth="1"/>
    <col min="12801" max="12801" width="73.140625" style="337" customWidth="1"/>
    <col min="12802" max="12802" width="7.42578125" style="337" customWidth="1"/>
    <col min="12803" max="12803" width="9.42578125" style="337" customWidth="1"/>
    <col min="12804" max="12804" width="23.7109375" style="337" customWidth="1"/>
    <col min="12805" max="12805" width="27.85546875" style="337" customWidth="1"/>
    <col min="12806" max="13055" width="9.85546875" style="337"/>
    <col min="13056" max="13056" width="6.42578125" style="337" customWidth="1"/>
    <col min="13057" max="13057" width="73.140625" style="337" customWidth="1"/>
    <col min="13058" max="13058" width="7.42578125" style="337" customWidth="1"/>
    <col min="13059" max="13059" width="9.42578125" style="337" customWidth="1"/>
    <col min="13060" max="13060" width="23.7109375" style="337" customWidth="1"/>
    <col min="13061" max="13061" width="27.85546875" style="337" customWidth="1"/>
    <col min="13062" max="13311" width="9.85546875" style="337"/>
    <col min="13312" max="13312" width="6.42578125" style="337" customWidth="1"/>
    <col min="13313" max="13313" width="73.140625" style="337" customWidth="1"/>
    <col min="13314" max="13314" width="7.42578125" style="337" customWidth="1"/>
    <col min="13315" max="13315" width="9.42578125" style="337" customWidth="1"/>
    <col min="13316" max="13316" width="23.7109375" style="337" customWidth="1"/>
    <col min="13317" max="13317" width="27.85546875" style="337" customWidth="1"/>
    <col min="13318" max="13567" width="9.85546875" style="337"/>
    <col min="13568" max="13568" width="6.42578125" style="337" customWidth="1"/>
    <col min="13569" max="13569" width="73.140625" style="337" customWidth="1"/>
    <col min="13570" max="13570" width="7.42578125" style="337" customWidth="1"/>
    <col min="13571" max="13571" width="9.42578125" style="337" customWidth="1"/>
    <col min="13572" max="13572" width="23.7109375" style="337" customWidth="1"/>
    <col min="13573" max="13573" width="27.85546875" style="337" customWidth="1"/>
    <col min="13574" max="13823" width="9.85546875" style="337"/>
    <col min="13824" max="13824" width="6.42578125" style="337" customWidth="1"/>
    <col min="13825" max="13825" width="73.140625" style="337" customWidth="1"/>
    <col min="13826" max="13826" width="7.42578125" style="337" customWidth="1"/>
    <col min="13827" max="13827" width="9.42578125" style="337" customWidth="1"/>
    <col min="13828" max="13828" width="23.7109375" style="337" customWidth="1"/>
    <col min="13829" max="13829" width="27.85546875" style="337" customWidth="1"/>
    <col min="13830" max="14079" width="9.85546875" style="337"/>
    <col min="14080" max="14080" width="6.42578125" style="337" customWidth="1"/>
    <col min="14081" max="14081" width="73.140625" style="337" customWidth="1"/>
    <col min="14082" max="14082" width="7.42578125" style="337" customWidth="1"/>
    <col min="14083" max="14083" width="9.42578125" style="337" customWidth="1"/>
    <col min="14084" max="14084" width="23.7109375" style="337" customWidth="1"/>
    <col min="14085" max="14085" width="27.85546875" style="337" customWidth="1"/>
    <col min="14086" max="14335" width="9.85546875" style="337"/>
    <col min="14336" max="14336" width="6.42578125" style="337" customWidth="1"/>
    <col min="14337" max="14337" width="73.140625" style="337" customWidth="1"/>
    <col min="14338" max="14338" width="7.42578125" style="337" customWidth="1"/>
    <col min="14339" max="14339" width="9.42578125" style="337" customWidth="1"/>
    <col min="14340" max="14340" width="23.7109375" style="337" customWidth="1"/>
    <col min="14341" max="14341" width="27.85546875" style="337" customWidth="1"/>
    <col min="14342" max="14591" width="9.85546875" style="337"/>
    <col min="14592" max="14592" width="6.42578125" style="337" customWidth="1"/>
    <col min="14593" max="14593" width="73.140625" style="337" customWidth="1"/>
    <col min="14594" max="14594" width="7.42578125" style="337" customWidth="1"/>
    <col min="14595" max="14595" width="9.42578125" style="337" customWidth="1"/>
    <col min="14596" max="14596" width="23.7109375" style="337" customWidth="1"/>
    <col min="14597" max="14597" width="27.85546875" style="337" customWidth="1"/>
    <col min="14598" max="14847" width="9.85546875" style="337"/>
    <col min="14848" max="14848" width="6.42578125" style="337" customWidth="1"/>
    <col min="14849" max="14849" width="73.140625" style="337" customWidth="1"/>
    <col min="14850" max="14850" width="7.42578125" style="337" customWidth="1"/>
    <col min="14851" max="14851" width="9.42578125" style="337" customWidth="1"/>
    <col min="14852" max="14852" width="23.7109375" style="337" customWidth="1"/>
    <col min="14853" max="14853" width="27.85546875" style="337" customWidth="1"/>
    <col min="14854" max="15103" width="9.85546875" style="337"/>
    <col min="15104" max="15104" width="6.42578125" style="337" customWidth="1"/>
    <col min="15105" max="15105" width="73.140625" style="337" customWidth="1"/>
    <col min="15106" max="15106" width="7.42578125" style="337" customWidth="1"/>
    <col min="15107" max="15107" width="9.42578125" style="337" customWidth="1"/>
    <col min="15108" max="15108" width="23.7109375" style="337" customWidth="1"/>
    <col min="15109" max="15109" width="27.85546875" style="337" customWidth="1"/>
    <col min="15110" max="15359" width="9.85546875" style="337"/>
    <col min="15360" max="15360" width="6.42578125" style="337" customWidth="1"/>
    <col min="15361" max="15361" width="73.140625" style="337" customWidth="1"/>
    <col min="15362" max="15362" width="7.42578125" style="337" customWidth="1"/>
    <col min="15363" max="15363" width="9.42578125" style="337" customWidth="1"/>
    <col min="15364" max="15364" width="23.7109375" style="337" customWidth="1"/>
    <col min="15365" max="15365" width="27.85546875" style="337" customWidth="1"/>
    <col min="15366" max="15615" width="9.85546875" style="337"/>
    <col min="15616" max="15616" width="6.42578125" style="337" customWidth="1"/>
    <col min="15617" max="15617" width="73.140625" style="337" customWidth="1"/>
    <col min="15618" max="15618" width="7.42578125" style="337" customWidth="1"/>
    <col min="15619" max="15619" width="9.42578125" style="337" customWidth="1"/>
    <col min="15620" max="15620" width="23.7109375" style="337" customWidth="1"/>
    <col min="15621" max="15621" width="27.85546875" style="337" customWidth="1"/>
    <col min="15622" max="15871" width="9.85546875" style="337"/>
    <col min="15872" max="15872" width="6.42578125" style="337" customWidth="1"/>
    <col min="15873" max="15873" width="73.140625" style="337" customWidth="1"/>
    <col min="15874" max="15874" width="7.42578125" style="337" customWidth="1"/>
    <col min="15875" max="15875" width="9.42578125" style="337" customWidth="1"/>
    <col min="15876" max="15876" width="23.7109375" style="337" customWidth="1"/>
    <col min="15877" max="15877" width="27.85546875" style="337" customWidth="1"/>
    <col min="15878" max="16127" width="9.85546875" style="337"/>
    <col min="16128" max="16128" width="6.42578125" style="337" customWidth="1"/>
    <col min="16129" max="16129" width="73.140625" style="337" customWidth="1"/>
    <col min="16130" max="16130" width="7.42578125" style="337" customWidth="1"/>
    <col min="16131" max="16131" width="9.42578125" style="337" customWidth="1"/>
    <col min="16132" max="16132" width="23.7109375" style="337" customWidth="1"/>
    <col min="16133" max="16133" width="27.85546875" style="337" customWidth="1"/>
    <col min="16134" max="16384" width="9.85546875" style="337"/>
  </cols>
  <sheetData>
    <row r="1" spans="1:5">
      <c r="A1" s="365"/>
      <c r="B1" s="366"/>
      <c r="C1" s="366"/>
      <c r="D1" s="367"/>
      <c r="E1" s="368"/>
    </row>
    <row r="2" spans="1:5">
      <c r="A2" s="369" t="str">
        <f>'Planilha Básica'!$A$3</f>
        <v>Proprietário: PREFEITURA MUNICIPAL DE CORDEIRÓPOLIS</v>
      </c>
      <c r="B2" s="336"/>
      <c r="C2" s="336"/>
      <c r="D2" s="338"/>
      <c r="E2" s="370"/>
    </row>
    <row r="3" spans="1:5">
      <c r="A3" s="369" t="str">
        <f>'Planilha Básica'!$A$4</f>
        <v>Obra : RECAPEAMENTO ASFÁLTICO</v>
      </c>
      <c r="B3" s="336"/>
      <c r="C3" s="336"/>
      <c r="D3" s="338"/>
      <c r="E3" s="370"/>
    </row>
    <row r="4" spans="1:5">
      <c r="A4" s="369" t="str">
        <f>'Planilha Básica'!$A$5</f>
        <v>Local : RUA GUILHERME KRAUTER, RUA  JOSÉ OLIVA DEL TESO e AV. ARISTEU MARCICANO - MUNICÍPIO DE CORDEIRÓPOLIS / SP</v>
      </c>
      <c r="B4" s="336"/>
      <c r="C4" s="336"/>
      <c r="D4" s="338"/>
      <c r="E4" s="370"/>
    </row>
    <row r="5" spans="1:5">
      <c r="A5" s="369" t="str">
        <f>'Planilha Básica'!$A$6</f>
        <v>Data Base: Outubro 2017</v>
      </c>
      <c r="B5" s="336"/>
      <c r="C5" s="336"/>
      <c r="D5" s="338"/>
      <c r="E5" s="370"/>
    </row>
    <row r="6" spans="1:5">
      <c r="A6" s="369" t="str">
        <f>'Planilha Básica'!$A$7</f>
        <v>Arquivo: 051 - O - 1632 - 20 - 001_0</v>
      </c>
      <c r="B6" s="336"/>
      <c r="C6" s="336"/>
      <c r="D6" s="338"/>
      <c r="E6" s="370"/>
    </row>
    <row r="7" spans="1:5" ht="15.75" customHeight="1">
      <c r="A7" s="369"/>
      <c r="B7" s="336"/>
      <c r="C7" s="472"/>
      <c r="D7" s="472"/>
      <c r="E7" s="370"/>
    </row>
    <row r="8" spans="1:5" ht="18">
      <c r="A8" s="473" t="s">
        <v>93</v>
      </c>
      <c r="B8" s="474"/>
      <c r="C8" s="474"/>
      <c r="D8" s="474"/>
      <c r="E8" s="475"/>
    </row>
    <row r="9" spans="1:5" ht="13.5" thickBot="1">
      <c r="A9" s="371"/>
      <c r="B9" s="336"/>
      <c r="C9" s="336"/>
      <c r="D9" s="338"/>
      <c r="E9" s="370"/>
    </row>
    <row r="10" spans="1:5" ht="33.75" thickBot="1">
      <c r="A10" s="354" t="str">
        <f>'[2]Planilha orçamentária'!A11</f>
        <v>Item</v>
      </c>
      <c r="B10" s="354" t="str">
        <f>'[2]Planilha orçamentária'!D11</f>
        <v>Descrição de Serviços</v>
      </c>
      <c r="C10" s="355" t="str">
        <f>'[2]Planilha orçamentária'!E11</f>
        <v>UN</v>
      </c>
      <c r="D10" s="356" t="s">
        <v>90</v>
      </c>
      <c r="E10" s="373" t="s">
        <v>96</v>
      </c>
    </row>
    <row r="11" spans="1:5" s="382" customFormat="1">
      <c r="A11" s="383">
        <v>1</v>
      </c>
      <c r="B11" s="384" t="str">
        <f>'[2]Planilha orçamentária'!D12</f>
        <v>SERVIÇOS PRELIMINARES</v>
      </c>
      <c r="C11" s="385"/>
      <c r="D11" s="386"/>
      <c r="E11" s="387"/>
    </row>
    <row r="12" spans="1:5" s="341" customFormat="1">
      <c r="A12" s="340" t="s">
        <v>106</v>
      </c>
      <c r="B12" s="388" t="str">
        <f>'Planilha Básica'!D12</f>
        <v>PLACA DE OBRA EM CHAPA DE ACO GALVANIZADO</v>
      </c>
      <c r="C12" s="389" t="str">
        <f>'Planilha Básica'!E12</f>
        <v>M²</v>
      </c>
      <c r="D12" s="372">
        <v>12</v>
      </c>
      <c r="E12" s="374" t="s">
        <v>110</v>
      </c>
    </row>
    <row r="13" spans="1:5">
      <c r="A13" s="339"/>
      <c r="B13" s="363"/>
      <c r="C13" s="364"/>
      <c r="D13" s="372"/>
      <c r="E13" s="374">
        <f>'Planilha Básica'!I26</f>
        <v>260947.44</v>
      </c>
    </row>
    <row r="14" spans="1:5" ht="12.75" customHeight="1">
      <c r="A14" s="339"/>
      <c r="B14" s="363"/>
      <c r="C14" s="364"/>
      <c r="D14" s="372"/>
      <c r="E14" s="376"/>
    </row>
    <row r="15" spans="1:5" s="382" customFormat="1">
      <c r="A15" s="377" t="s">
        <v>91</v>
      </c>
      <c r="B15" s="378" t="str">
        <f>'Planilha Básica'!D15</f>
        <v>PAVIMENTAÇÃO ASFÁLTICA - RECAPEAMENTO</v>
      </c>
      <c r="C15" s="379"/>
      <c r="D15" s="380"/>
      <c r="E15" s="381"/>
    </row>
    <row r="16" spans="1:5" ht="28.5" customHeight="1">
      <c r="A16" s="339" t="s">
        <v>101</v>
      </c>
      <c r="B16" s="363" t="str">
        <f>'Planilha Básica'!D16</f>
        <v>PINTURA DE LIGACAO COM EMULSAO RR-1C</v>
      </c>
      <c r="C16" s="364" t="str">
        <f>'Planilha Básica'!E16</f>
        <v>M²</v>
      </c>
      <c r="D16" s="372">
        <f>5178+4200</f>
        <v>9378</v>
      </c>
      <c r="E16" s="375" t="s">
        <v>97</v>
      </c>
    </row>
    <row r="17" spans="1:5" s="341" customFormat="1" ht="36.75" customHeight="1">
      <c r="A17" s="339" t="s">
        <v>102</v>
      </c>
      <c r="B17" s="363" t="str">
        <f>'Planilha Básica'!D17</f>
        <v>CONSTRUÇÃO DE PAVIMENTO COM APLICAÇÃO DE CONCRETO BETUMINOSO USINADO A QUENTE (CBUQ), CAMADA DE ROLAMENTO, COM ESPESSURA DE 4,0 CM EXCLUSIVE TRANSPORTE. AF_03/2017</v>
      </c>
      <c r="C17" s="364" t="str">
        <f>'Planilha Básica'!E17</f>
        <v>M³</v>
      </c>
      <c r="D17" s="372">
        <f>D16*0.04</f>
        <v>375.12</v>
      </c>
      <c r="E17" s="375" t="s">
        <v>113</v>
      </c>
    </row>
    <row r="18" spans="1:5" ht="33" customHeight="1">
      <c r="A18" s="339" t="s">
        <v>103</v>
      </c>
      <c r="B18" s="363" t="str">
        <f>'Planilha Básica'!D18</f>
        <v>CARGA, DESCARGA E TRANSPORTE DE CONCRETO ASFÁLTICO ATÉ A DISTÂNCIA MÉDIA DE IDA E VOLTA DE 1KM</v>
      </c>
      <c r="C18" s="364" t="str">
        <f>'Planilha Básica'!E18</f>
        <v>M³</v>
      </c>
      <c r="D18" s="372">
        <f>D16*0.04</f>
        <v>375.12</v>
      </c>
      <c r="E18" s="375" t="s">
        <v>113</v>
      </c>
    </row>
    <row r="19" spans="1:5" ht="25.5" customHeight="1">
      <c r="A19" s="339" t="s">
        <v>104</v>
      </c>
      <c r="B19" s="363" t="str">
        <f>'Planilha Básica'!D19</f>
        <v>TRANSPORTE COM CAMINHÃO BASCULANTE 6 M3 EM RODOVIA COM REVESTIMENTO PRIMÁRIO</v>
      </c>
      <c r="C19" s="364" t="str">
        <f>'Planilha Básica'!E19</f>
        <v>M³xKM</v>
      </c>
      <c r="D19" s="372">
        <f>D18*15</f>
        <v>5626.8</v>
      </c>
      <c r="E19" s="376" t="s">
        <v>114</v>
      </c>
    </row>
    <row r="20" spans="1:5">
      <c r="A20" s="339"/>
      <c r="B20" s="363"/>
      <c r="C20" s="364"/>
      <c r="D20" s="372"/>
      <c r="E20" s="376"/>
    </row>
    <row r="21" spans="1:5">
      <c r="A21" s="339"/>
      <c r="B21" s="363"/>
      <c r="C21" s="364"/>
      <c r="D21" s="372"/>
      <c r="E21" s="376"/>
    </row>
    <row r="22" spans="1:5" s="382" customFormat="1">
      <c r="A22" s="377" t="s">
        <v>95</v>
      </c>
      <c r="B22" s="378" t="str">
        <f>'Planilha Básica'!D22</f>
        <v>SINALIZAÇÃO HORIZONTAL</v>
      </c>
      <c r="C22" s="379"/>
      <c r="D22" s="380"/>
      <c r="E22" s="381"/>
    </row>
    <row r="23" spans="1:5">
      <c r="A23" s="485" t="s">
        <v>105</v>
      </c>
      <c r="B23" s="476" t="str">
        <f>'Planilha Básica'!D23</f>
        <v>SINALIZACAO HORIZONTAL COM TINTA RETRORREFLETIVA A BASE DE RESINA ACRILICA COM MICROESFERAS DE VIDRO</v>
      </c>
      <c r="C23" s="479" t="str">
        <f>'Planilha Básica'!E23</f>
        <v>M²</v>
      </c>
      <c r="D23" s="482">
        <f>'Planilha Básica'!F23</f>
        <v>272.99899999999997</v>
      </c>
      <c r="E23" s="376" t="s">
        <v>117</v>
      </c>
    </row>
    <row r="24" spans="1:5">
      <c r="A24" s="486"/>
      <c r="B24" s="477"/>
      <c r="C24" s="480"/>
      <c r="D24" s="483"/>
      <c r="E24" s="376" t="s">
        <v>116</v>
      </c>
    </row>
    <row r="25" spans="1:5" ht="25.5">
      <c r="A25" s="486"/>
      <c r="B25" s="477"/>
      <c r="C25" s="480"/>
      <c r="D25" s="483"/>
      <c r="E25" s="376" t="s">
        <v>98</v>
      </c>
    </row>
    <row r="26" spans="1:5" ht="38.25">
      <c r="A26" s="486"/>
      <c r="B26" s="477"/>
      <c r="C26" s="480"/>
      <c r="D26" s="483"/>
      <c r="E26" s="376" t="s">
        <v>99</v>
      </c>
    </row>
    <row r="27" spans="1:5">
      <c r="A27" s="487"/>
      <c r="B27" s="478"/>
      <c r="C27" s="481"/>
      <c r="D27" s="484"/>
      <c r="E27" s="376" t="s">
        <v>100</v>
      </c>
    </row>
    <row r="28" spans="1:5">
      <c r="A28" s="396"/>
      <c r="B28" s="396"/>
      <c r="C28" s="397"/>
      <c r="D28" s="396"/>
      <c r="E28" s="396"/>
    </row>
    <row r="29" spans="1:5">
      <c r="A29" s="396"/>
      <c r="B29" s="396"/>
      <c r="C29" s="397"/>
      <c r="D29" s="396"/>
      <c r="E29" s="396"/>
    </row>
    <row r="30" spans="1:5">
      <c r="A30" s="396"/>
      <c r="B30" s="396"/>
      <c r="C30" s="397"/>
      <c r="D30" s="396"/>
      <c r="E30" s="396"/>
    </row>
    <row r="31" spans="1:5">
      <c r="A31" s="396"/>
      <c r="B31" s="396"/>
      <c r="C31" s="397"/>
      <c r="D31" s="396"/>
      <c r="E31" s="396"/>
    </row>
    <row r="32" spans="1:5">
      <c r="A32" s="396"/>
      <c r="B32" s="396"/>
      <c r="C32" s="397"/>
      <c r="D32" s="396"/>
      <c r="E32" s="396"/>
    </row>
    <row r="33" spans="1:5">
      <c r="A33" s="396"/>
      <c r="B33" s="396"/>
      <c r="C33" s="397"/>
      <c r="D33" s="396"/>
      <c r="E33" s="396"/>
    </row>
    <row r="34" spans="1:5">
      <c r="A34" s="396"/>
      <c r="B34" s="396"/>
      <c r="C34" s="397"/>
      <c r="D34" s="396"/>
      <c r="E34" s="396"/>
    </row>
    <row r="35" spans="1:5">
      <c r="A35" s="396"/>
      <c r="B35" s="396"/>
      <c r="C35" s="397"/>
      <c r="D35" s="396"/>
      <c r="E35" s="396"/>
    </row>
    <row r="36" spans="1:5">
      <c r="A36" s="396"/>
      <c r="B36" s="396"/>
      <c r="C36" s="397"/>
      <c r="D36" s="396"/>
      <c r="E36" s="396"/>
    </row>
    <row r="37" spans="1:5">
      <c r="A37" s="396"/>
      <c r="B37" s="396"/>
      <c r="C37" s="397"/>
      <c r="D37" s="396"/>
      <c r="E37" s="396"/>
    </row>
    <row r="38" spans="1:5">
      <c r="A38" s="396"/>
      <c r="B38" s="396"/>
      <c r="C38" s="397"/>
      <c r="D38" s="396"/>
      <c r="E38" s="396"/>
    </row>
    <row r="39" spans="1:5">
      <c r="A39" s="396"/>
      <c r="B39" s="396"/>
      <c r="C39" s="397"/>
      <c r="D39" s="396"/>
      <c r="E39" s="396"/>
    </row>
    <row r="40" spans="1:5">
      <c r="A40" s="396"/>
      <c r="B40" s="396"/>
      <c r="C40" s="397"/>
      <c r="D40" s="396"/>
      <c r="E40" s="396"/>
    </row>
    <row r="41" spans="1:5">
      <c r="A41" s="396"/>
      <c r="B41" s="396"/>
      <c r="C41" s="397"/>
      <c r="D41" s="396"/>
      <c r="E41" s="396"/>
    </row>
    <row r="42" spans="1:5">
      <c r="A42" s="396"/>
      <c r="B42" s="396"/>
      <c r="C42" s="397"/>
      <c r="D42" s="396"/>
      <c r="E42" s="396"/>
    </row>
    <row r="43" spans="1:5">
      <c r="A43" s="396"/>
      <c r="B43" s="396"/>
      <c r="C43" s="397"/>
      <c r="D43" s="396"/>
      <c r="E43" s="396"/>
    </row>
    <row r="44" spans="1:5">
      <c r="A44" s="396"/>
      <c r="B44" s="396"/>
      <c r="C44" s="397"/>
      <c r="D44" s="396"/>
      <c r="E44" s="396"/>
    </row>
    <row r="45" spans="1:5">
      <c r="A45" s="396"/>
      <c r="B45" s="396"/>
      <c r="C45" s="397"/>
      <c r="D45" s="396"/>
      <c r="E45" s="396"/>
    </row>
    <row r="46" spans="1:5">
      <c r="A46" s="396"/>
      <c r="B46" s="396"/>
      <c r="C46" s="397"/>
      <c r="D46" s="396"/>
      <c r="E46" s="396"/>
    </row>
    <row r="47" spans="1:5">
      <c r="A47" s="396"/>
      <c r="B47" s="396"/>
      <c r="C47" s="397"/>
      <c r="D47" s="396"/>
      <c r="E47" s="396"/>
    </row>
    <row r="48" spans="1:5">
      <c r="A48" s="396"/>
      <c r="B48" s="396"/>
      <c r="C48" s="397"/>
      <c r="D48" s="396"/>
      <c r="E48" s="396"/>
    </row>
    <row r="49" spans="1:5">
      <c r="A49" s="396"/>
      <c r="B49" s="396"/>
      <c r="C49" s="397"/>
      <c r="D49" s="396"/>
      <c r="E49" s="396"/>
    </row>
    <row r="50" spans="1:5">
      <c r="A50" s="396"/>
      <c r="B50" s="396"/>
      <c r="C50" s="397"/>
      <c r="D50" s="396"/>
      <c r="E50" s="396"/>
    </row>
    <row r="51" spans="1:5">
      <c r="A51" s="396"/>
      <c r="B51" s="396"/>
      <c r="C51" s="397"/>
      <c r="D51" s="396"/>
      <c r="E51" s="396"/>
    </row>
    <row r="52" spans="1:5">
      <c r="A52" s="396"/>
      <c r="B52" s="396"/>
      <c r="C52" s="397"/>
      <c r="D52" s="396"/>
      <c r="E52" s="396"/>
    </row>
    <row r="53" spans="1:5">
      <c r="A53" s="396"/>
      <c r="B53" s="396"/>
      <c r="C53" s="397"/>
      <c r="D53" s="396"/>
      <c r="E53" s="396"/>
    </row>
    <row r="54" spans="1:5">
      <c r="A54" s="396"/>
      <c r="B54" s="396"/>
      <c r="C54" s="397"/>
      <c r="D54" s="396"/>
      <c r="E54" s="396"/>
    </row>
    <row r="55" spans="1:5">
      <c r="A55" s="396"/>
      <c r="B55" s="396"/>
      <c r="C55" s="397"/>
      <c r="D55" s="396"/>
      <c r="E55" s="396"/>
    </row>
    <row r="56" spans="1:5">
      <c r="A56" s="396"/>
      <c r="B56" s="396"/>
      <c r="C56" s="397"/>
      <c r="D56" s="396"/>
      <c r="E56" s="396"/>
    </row>
    <row r="57" spans="1:5">
      <c r="A57" s="396"/>
      <c r="B57" s="396"/>
      <c r="C57" s="397"/>
      <c r="D57" s="396"/>
      <c r="E57" s="396"/>
    </row>
    <row r="58" spans="1:5">
      <c r="A58" s="396"/>
      <c r="B58" s="396"/>
      <c r="C58" s="397"/>
      <c r="D58" s="396"/>
      <c r="E58" s="396"/>
    </row>
    <row r="59" spans="1:5">
      <c r="A59" s="396"/>
      <c r="B59" s="396"/>
      <c r="C59" s="397"/>
      <c r="D59" s="396"/>
      <c r="E59" s="396"/>
    </row>
  </sheetData>
  <mergeCells count="6">
    <mergeCell ref="C7:D7"/>
    <mergeCell ref="A8:E8"/>
    <mergeCell ref="B23:B27"/>
    <mergeCell ref="C23:C27"/>
    <mergeCell ref="D23:D27"/>
    <mergeCell ref="A23:A27"/>
  </mergeCells>
  <pageMargins left="0.51181102362204722" right="0.51181102362204722" top="0.78740157480314965" bottom="0.78740157480314965" header="0.31496062992125984" footer="0.31496062992125984"/>
  <pageSetup paperSize="9" scale="60" orientation="portrait" r:id="rId1"/>
  <headerFooter>
    <oddFooter>&amp;R&amp;P de&amp;N</oddFooter>
  </headerFooter>
  <ignoredErrors>
    <ignoredError sqref="A15 A20:A2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Planilha Básica</vt:lpstr>
      <vt:lpstr>Cronograma</vt:lpstr>
      <vt:lpstr>QCI</vt:lpstr>
      <vt:lpstr>Memorial de Cálculo</vt:lpstr>
      <vt:lpstr>Cronograma!Area_de_impressao</vt:lpstr>
      <vt:lpstr>'Planilha Básica'!Area_de_impressao</vt:lpstr>
      <vt:lpstr>QCI!Area_de_impressao</vt:lpstr>
      <vt:lpstr>Cronograma!Titulos_de_impressao</vt:lpstr>
      <vt:lpstr>'Planilha Básica'!Titulos_de_impressao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Alexandre Gaino</cp:lastModifiedBy>
  <cp:lastPrinted>2017-12-15T09:47:03Z</cp:lastPrinted>
  <dcterms:created xsi:type="dcterms:W3CDTF">2009-10-15T12:59:53Z</dcterms:created>
  <dcterms:modified xsi:type="dcterms:W3CDTF">2018-02-06T19:51:45Z</dcterms:modified>
</cp:coreProperties>
</file>