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9040" windowHeight="15840"/>
  </bookViews>
  <sheets>
    <sheet name="Planilha" sheetId="1" r:id="rId1"/>
    <sheet name="Cronograma" sheetId="6" r:id="rId2"/>
    <sheet name="Plan1" sheetId="7" r:id="rId3"/>
  </sheets>
  <externalReferences>
    <externalReference r:id="rId4"/>
  </externalReferences>
  <definedNames>
    <definedName name="_xlnm.Print_Area" localSheetId="1">Cronograma!$B$2:$I$20</definedName>
    <definedName name="_xlnm.Print_Area" localSheetId="2">Plan1!$E$9:$L$17</definedName>
    <definedName name="_xlnm.Print_Area" localSheetId="0">Planilha!$B$1:$K$39</definedName>
    <definedName name="_xlnm.Database">TEXT(Import.DataBase,"mm-aaaa")</definedName>
    <definedName name="Import.DataBase">#REF!</definedName>
    <definedName name="Referencia.Descricao">IF(ISNUMBER([1]!linhaSINAPIxls),INDEX(INDIRECT("'[Referência "&amp;_xlnm.Database&amp;".xls]Banco'!$b:$g"),[1]!linhaSINAPIxls,3),"")</definedName>
    <definedName name="TipoOrçamento">"BASE"</definedName>
    <definedName name="_xlnm.Print_Titles" localSheetId="0">Planilha!$1:$7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7"/>
  <c r="I12"/>
  <c r="I10"/>
  <c r="G11"/>
  <c r="G12"/>
  <c r="G10"/>
  <c r="F10"/>
  <c r="F11"/>
  <c r="F12"/>
  <c r="E11"/>
  <c r="E12"/>
  <c r="E10"/>
  <c r="I15"/>
  <c r="I16"/>
  <c r="I14"/>
  <c r="G15"/>
  <c r="G16"/>
  <c r="G14"/>
  <c r="K15"/>
  <c r="K16"/>
  <c r="K14"/>
  <c r="H15"/>
  <c r="H16"/>
  <c r="H14"/>
  <c r="F14"/>
  <c r="F15"/>
  <c r="F16"/>
  <c r="E15"/>
  <c r="E16"/>
  <c r="E14"/>
  <c r="B3" i="6"/>
  <c r="C8"/>
  <c r="L15" i="7" l="1"/>
  <c r="L16"/>
  <c r="L14"/>
  <c r="K10" i="1"/>
  <c r="K11"/>
  <c r="K12"/>
  <c r="K13"/>
  <c r="K14"/>
  <c r="L17" i="7" l="1"/>
  <c r="B2" i="6"/>
  <c r="C14" l="1"/>
  <c r="K9" i="1" l="1"/>
  <c r="K15" l="1"/>
  <c r="D9" i="6" l="1"/>
  <c r="M15" i="1"/>
  <c r="O15" s="1"/>
  <c r="D11" i="6" l="1"/>
  <c r="E9"/>
  <c r="G9" s="1"/>
  <c r="M17" i="1"/>
  <c r="E11" i="6" l="1"/>
  <c r="F9"/>
  <c r="H9" s="1"/>
  <c r="D8"/>
  <c r="E8" s="1"/>
  <c r="G8" s="1"/>
  <c r="E10" l="1"/>
  <c r="D10"/>
  <c r="F11"/>
  <c r="G11" s="1"/>
  <c r="H11" s="1"/>
  <c r="I11" s="1"/>
  <c r="I9"/>
  <c r="I8" l="1"/>
  <c r="F8"/>
  <c r="F10" s="1"/>
  <c r="G10" s="1"/>
  <c r="H10" s="1"/>
  <c r="H8"/>
  <c r="I10" l="1"/>
</calcChain>
</file>

<file path=xl/sharedStrings.xml><?xml version="1.0" encoding="utf-8"?>
<sst xmlns="http://schemas.openxmlformats.org/spreadsheetml/2006/main" count="67" uniqueCount="54">
  <si>
    <t>CRONOGRAMA FÍSICO-FINANCEIRO</t>
  </si>
  <si>
    <t>ITEM</t>
  </si>
  <si>
    <t>ETAPAS/DESCRIÇÃO</t>
  </si>
  <si>
    <t>FÍSICO/ FINANCEIRO</t>
  </si>
  <si>
    <t>CÓDIGOS</t>
  </si>
  <si>
    <t>DESCRIÇÃO</t>
  </si>
  <si>
    <t>SINAPI</t>
  </si>
  <si>
    <t>SISTEMA NACIONAL DE PESQUISA DE CUSTOS E ÍNDICES DA CONSTRUÇÃO CIVIL</t>
  </si>
  <si>
    <t>DATA  BASE</t>
  </si>
  <si>
    <t>O  PROCEDIMENTO ADOTADO NA ELABORAÇÃO  DESTA PLANILHA  ESTÁ DE ACORDO COM PREÇOS UNITÁRIOS,EXTRAÍDOS E</t>
  </si>
  <si>
    <t>MULTIPLICADO DOS ÍNDICES  DA TCPO (TABELA DE COMPOSIÇÕES DE PREÇOS PARA ORÇAMENTO) E RESPEITANDO  PREÇOS DE</t>
  </si>
  <si>
    <t>PLANILHA ORÇAMENTÁRIA</t>
  </si>
  <si>
    <t>conferência</t>
  </si>
  <si>
    <t>R$</t>
  </si>
  <si>
    <t xml:space="preserve">UN </t>
  </si>
  <si>
    <t>1º MÊS</t>
  </si>
  <si>
    <t>2º MÊS</t>
  </si>
  <si>
    <t>3º MÊS</t>
  </si>
  <si>
    <t>CÓDIGO DO SERVIÇO</t>
  </si>
  <si>
    <t>CÓDIGO DA INSTITUIÇÃO</t>
  </si>
  <si>
    <t>QNT</t>
  </si>
  <si>
    <t>PREÇO UNITÁRIO</t>
  </si>
  <si>
    <t>PREÇO TOTAL</t>
  </si>
  <si>
    <t>EQUIPE DE PROJETOS / GERENCIAMENTO</t>
  </si>
  <si>
    <t xml:space="preserve"> ARQUITETO JUNIOR COM ENCARGOS COMPLEMENTARES </t>
  </si>
  <si>
    <t>H</t>
  </si>
  <si>
    <t xml:space="preserve"> ARQUITETO DE OBRA PLENO COM ENCARGOS COMPLEMENTARES</t>
  </si>
  <si>
    <t xml:space="preserve"> ARQUITETO DE OBRA SENIOR COM ENCARGOS COMPLEMENTARES  </t>
  </si>
  <si>
    <t xml:space="preserve">ENGENHEIRO CIVIL DE OBRA JUNIOR COM ENCARGOS COMPLEMENTARES </t>
  </si>
  <si>
    <t>ENGENHEIRO CIVIL DE OBRA PLENO COM ENCARGOS COMPLEMENTARES</t>
  </si>
  <si>
    <t xml:space="preserve">ENGENHEIRO CIVIL DE OBRA SENIOR COM ENCARGOS COMPLEMENTARES   </t>
  </si>
  <si>
    <t>INSUMOS BASE SINAPI.</t>
  </si>
  <si>
    <t>4º MÊS</t>
  </si>
  <si>
    <t>Marcelo José Coghi</t>
  </si>
  <si>
    <t>Secretário Municipal de Obras e Planejamento</t>
  </si>
  <si>
    <t>Engº Civil - CREASP 060124407-4</t>
  </si>
  <si>
    <t xml:space="preserve">Objeto: “Contratação de empresa de engenharia / arquitetura para prestação dos serviços de Elaboração de Avaliação de áreas de terras para fins de desapropriação judicial, visando a Implantação do Anel Viário de Cordeirópolis (contorno), com extensão estimada de 15 km" </t>
  </si>
  <si>
    <t>Local: Anel Viário de Cordeirópolis</t>
  </si>
  <si>
    <t>TOTAL e ACUMULADO</t>
  </si>
  <si>
    <t>1.1</t>
  </si>
  <si>
    <t>1.2</t>
  </si>
  <si>
    <t>1.3</t>
  </si>
  <si>
    <t>1.4</t>
  </si>
  <si>
    <t>1.5</t>
  </si>
  <si>
    <t>1.6</t>
  </si>
  <si>
    <t>Total do Item 1</t>
  </si>
  <si>
    <t xml:space="preserve">Valor total do serviço </t>
  </si>
  <si>
    <t>descrição</t>
  </si>
  <si>
    <t>horas</t>
  </si>
  <si>
    <t>valor</t>
  </si>
  <si>
    <t>5º MÊS</t>
  </si>
  <si>
    <t>média por laudo</t>
  </si>
  <si>
    <t>nº laudos</t>
  </si>
  <si>
    <t>Cordeirópolis, 06 de junho de 2022.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</si>
</sst>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.000%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sz val="10"/>
      <name val="Arial Narrow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</cellStyleXfs>
  <cellXfs count="176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2" fillId="0" borderId="0" xfId="0" applyFont="1" applyFill="1"/>
    <xf numFmtId="0" fontId="0" fillId="0" borderId="0" xfId="0"/>
    <xf numFmtId="0" fontId="4" fillId="3" borderId="0" xfId="3" applyFill="1"/>
    <xf numFmtId="0" fontId="6" fillId="4" borderId="0" xfId="3" applyFont="1" applyFill="1" applyBorder="1" applyAlignment="1">
      <alignment horizontal="center" vertical="center"/>
    </xf>
    <xf numFmtId="10" fontId="8" fillId="4" borderId="0" xfId="3" applyNumberFormat="1" applyFont="1" applyFill="1" applyBorder="1" applyAlignment="1">
      <alignment vertical="top" wrapText="1"/>
    </xf>
    <xf numFmtId="4" fontId="7" fillId="4" borderId="0" xfId="3" applyNumberFormat="1" applyFont="1" applyFill="1" applyBorder="1" applyAlignment="1">
      <alignment vertical="top" wrapText="1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10" xfId="0" applyFont="1" applyBorder="1"/>
    <xf numFmtId="0" fontId="1" fillId="0" borderId="0" xfId="0" applyFont="1" applyBorder="1" applyAlignment="1">
      <alignment horizontal="left" vertical="center"/>
    </xf>
    <xf numFmtId="0" fontId="9" fillId="3" borderId="0" xfId="3" applyFont="1" applyFill="1"/>
    <xf numFmtId="0" fontId="1" fillId="0" borderId="0" xfId="0" applyFont="1"/>
    <xf numFmtId="0" fontId="0" fillId="0" borderId="0" xfId="0" applyBorder="1" applyAlignment="1">
      <alignment horizontal="left" vertical="center"/>
    </xf>
    <xf numFmtId="43" fontId="15" fillId="0" borderId="0" xfId="1" applyFont="1"/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/>
    <xf numFmtId="0" fontId="18" fillId="0" borderId="0" xfId="0" applyFont="1" applyBorder="1" applyAlignment="1">
      <alignment horizontal="right" vertical="center"/>
    </xf>
    <xf numFmtId="10" fontId="16" fillId="0" borderId="0" xfId="0" applyNumberFormat="1" applyFont="1" applyBorder="1" applyAlignment="1">
      <alignment horizontal="center" vertical="center"/>
    </xf>
    <xf numFmtId="4" fontId="18" fillId="0" borderId="0" xfId="0" applyNumberFormat="1" applyFont="1" applyBorder="1" applyAlignment="1">
      <alignment horizontal="center" vertical="center"/>
    </xf>
    <xf numFmtId="0" fontId="16" fillId="0" borderId="0" xfId="0" applyFont="1"/>
    <xf numFmtId="4" fontId="16" fillId="0" borderId="0" xfId="0" applyNumberFormat="1" applyFont="1" applyAlignment="1">
      <alignment horizontal="right"/>
    </xf>
    <xf numFmtId="4" fontId="16" fillId="0" borderId="0" xfId="0" applyNumberFormat="1" applyFont="1"/>
    <xf numFmtId="0" fontId="18" fillId="2" borderId="1" xfId="0" applyFont="1" applyFill="1" applyBorder="1" applyAlignment="1">
      <alignment horizontal="center" vertical="center"/>
    </xf>
    <xf numFmtId="0" fontId="16" fillId="4" borderId="0" xfId="0" applyFont="1" applyFill="1" applyBorder="1" applyAlignment="1"/>
    <xf numFmtId="0" fontId="19" fillId="5" borderId="5" xfId="3" applyNumberFormat="1" applyFont="1" applyFill="1" applyBorder="1" applyAlignment="1">
      <alignment horizontal="center" vertical="center"/>
    </xf>
    <xf numFmtId="17" fontId="16" fillId="0" borderId="1" xfId="0" applyNumberFormat="1" applyFont="1" applyBorder="1" applyAlignment="1">
      <alignment horizontal="center" vertical="center"/>
    </xf>
    <xf numFmtId="0" fontId="19" fillId="5" borderId="0" xfId="3" applyNumberFormat="1" applyFont="1" applyFill="1" applyBorder="1" applyAlignment="1">
      <alignment horizontal="center" vertical="center"/>
    </xf>
    <xf numFmtId="49" fontId="19" fillId="5" borderId="0" xfId="3" applyNumberFormat="1" applyFont="1" applyFill="1" applyBorder="1" applyAlignment="1">
      <alignment horizontal="center" vertical="center" wrapText="1"/>
    </xf>
    <xf numFmtId="17" fontId="16" fillId="0" borderId="0" xfId="0" applyNumberFormat="1" applyFont="1" applyBorder="1" applyAlignment="1">
      <alignment horizontal="center" vertical="center"/>
    </xf>
    <xf numFmtId="0" fontId="17" fillId="0" borderId="0" xfId="9" applyFont="1" applyBorder="1" applyAlignment="1">
      <alignment vertical="center"/>
    </xf>
    <xf numFmtId="0" fontId="22" fillId="0" borderId="0" xfId="0" applyFont="1"/>
    <xf numFmtId="44" fontId="7" fillId="0" borderId="0" xfId="7" applyFont="1" applyFill="1" applyBorder="1" applyAlignment="1">
      <alignment vertical="top" wrapText="1"/>
    </xf>
    <xf numFmtId="44" fontId="7" fillId="0" borderId="0" xfId="7" applyFont="1" applyFill="1" applyBorder="1" applyAlignment="1">
      <alignment horizontal="right" vertical="top" wrapText="1"/>
    </xf>
    <xf numFmtId="0" fontId="6" fillId="4" borderId="0" xfId="3" applyFont="1" applyFill="1" applyBorder="1" applyAlignment="1">
      <alignment horizontal="left" vertical="center"/>
    </xf>
    <xf numFmtId="0" fontId="13" fillId="4" borderId="0" xfId="3" applyFont="1" applyFill="1" applyBorder="1" applyAlignment="1">
      <alignment vertical="center"/>
    </xf>
    <xf numFmtId="0" fontId="6" fillId="4" borderId="0" xfId="3" applyFont="1" applyFill="1" applyBorder="1" applyAlignment="1">
      <alignment vertical="center"/>
    </xf>
    <xf numFmtId="0" fontId="0" fillId="4" borderId="0" xfId="0" applyFill="1" applyBorder="1"/>
    <xf numFmtId="0" fontId="6" fillId="0" borderId="10" xfId="3" applyFont="1" applyBorder="1" applyAlignment="1">
      <alignment horizontal="left" vertical="center"/>
    </xf>
    <xf numFmtId="0" fontId="6" fillId="0" borderId="11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12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6" fillId="0" borderId="7" xfId="3" applyFont="1" applyBorder="1" applyAlignment="1">
      <alignment vertical="center"/>
    </xf>
    <xf numFmtId="0" fontId="6" fillId="0" borderId="13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4" fontId="6" fillId="0" borderId="13" xfId="3" applyNumberFormat="1" applyFont="1" applyBorder="1" applyAlignment="1">
      <alignment horizontal="center" vertical="center" wrapText="1"/>
    </xf>
    <xf numFmtId="0" fontId="6" fillId="0" borderId="13" xfId="3" applyFont="1" applyBorder="1" applyAlignment="1">
      <alignment horizontal="center" vertical="center" wrapText="1"/>
    </xf>
    <xf numFmtId="0" fontId="17" fillId="4" borderId="0" xfId="9" applyFont="1" applyFill="1" applyBorder="1" applyAlignment="1">
      <alignment vertical="center"/>
    </xf>
    <xf numFmtId="0" fontId="4" fillId="4" borderId="0" xfId="3" applyFont="1" applyFill="1" applyBorder="1" applyAlignment="1">
      <alignment horizontal="center"/>
    </xf>
    <xf numFmtId="0" fontId="4" fillId="4" borderId="0" xfId="3" applyFont="1" applyFill="1" applyBorder="1"/>
    <xf numFmtId="49" fontId="17" fillId="4" borderId="0" xfId="3" applyNumberFormat="1" applyFont="1" applyFill="1" applyBorder="1"/>
    <xf numFmtId="164" fontId="22" fillId="4" borderId="0" xfId="10" applyFont="1" applyFill="1" applyBorder="1" applyAlignment="1">
      <alignment horizontal="center"/>
    </xf>
    <xf numFmtId="10" fontId="4" fillId="4" borderId="0" xfId="11" applyNumberFormat="1" applyFont="1" applyFill="1" applyBorder="1"/>
    <xf numFmtId="0" fontId="17" fillId="4" borderId="0" xfId="3" applyFont="1" applyFill="1" applyBorder="1"/>
    <xf numFmtId="164" fontId="4" fillId="4" borderId="0" xfId="3" applyNumberFormat="1" applyFont="1" applyFill="1" applyBorder="1"/>
    <xf numFmtId="0" fontId="17" fillId="4" borderId="0" xfId="3" applyFont="1" applyFill="1" applyBorder="1" applyAlignment="1">
      <alignment wrapText="1"/>
    </xf>
    <xf numFmtId="9" fontId="4" fillId="4" borderId="0" xfId="11" applyFont="1" applyFill="1" applyBorder="1"/>
    <xf numFmtId="9" fontId="22" fillId="4" borderId="0" xfId="11" applyFont="1" applyFill="1" applyBorder="1"/>
    <xf numFmtId="0" fontId="17" fillId="4" borderId="0" xfId="3" applyFont="1" applyFill="1" applyBorder="1" applyAlignment="1">
      <alignment vertical="center"/>
    </xf>
    <xf numFmtId="43" fontId="4" fillId="4" borderId="0" xfId="1" applyFont="1" applyFill="1" applyBorder="1"/>
    <xf numFmtId="0" fontId="17" fillId="4" borderId="0" xfId="3" applyFont="1" applyFill="1" applyBorder="1" applyAlignment="1">
      <alignment vertical="center" wrapText="1"/>
    </xf>
    <xf numFmtId="9" fontId="20" fillId="4" borderId="0" xfId="11" applyFont="1" applyFill="1" applyBorder="1"/>
    <xf numFmtId="43" fontId="4" fillId="4" borderId="0" xfId="3" applyNumberFormat="1" applyFont="1" applyFill="1" applyBorder="1"/>
    <xf numFmtId="9" fontId="4" fillId="4" borderId="0" xfId="2" applyFont="1" applyFill="1" applyBorder="1"/>
    <xf numFmtId="164" fontId="22" fillId="4" borderId="0" xfId="10" applyFont="1" applyFill="1" applyBorder="1"/>
    <xf numFmtId="10" fontId="22" fillId="4" borderId="0" xfId="11" applyNumberFormat="1" applyFont="1" applyFill="1" applyBorder="1"/>
    <xf numFmtId="0" fontId="4" fillId="4" borderId="0" xfId="3" applyFont="1" applyFill="1" applyBorder="1" applyAlignment="1"/>
    <xf numFmtId="0" fontId="17" fillId="4" borderId="0" xfId="3" applyFont="1" applyFill="1" applyBorder="1" applyAlignment="1">
      <alignment horizontal="center"/>
    </xf>
    <xf numFmtId="164" fontId="17" fillId="4" borderId="0" xfId="10" applyFont="1" applyFill="1" applyBorder="1"/>
    <xf numFmtId="10" fontId="4" fillId="4" borderId="0" xfId="3" applyNumberFormat="1" applyFont="1" applyFill="1" applyBorder="1"/>
    <xf numFmtId="0" fontId="22" fillId="4" borderId="0" xfId="0" applyFont="1" applyFill="1" applyBorder="1"/>
    <xf numFmtId="0" fontId="6" fillId="0" borderId="0" xfId="3" applyFont="1" applyBorder="1" applyAlignment="1">
      <alignment horizontal="center" vertical="center" wrapText="1"/>
    </xf>
    <xf numFmtId="44" fontId="7" fillId="0" borderId="13" xfId="7" applyFont="1" applyFill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 wrapText="1"/>
    </xf>
    <xf numFmtId="4" fontId="18" fillId="6" borderId="5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6" fillId="0" borderId="4" xfId="3" applyFont="1" applyBorder="1" applyAlignment="1">
      <alignment horizontal="center" vertical="center"/>
    </xf>
    <xf numFmtId="44" fontId="0" fillId="0" borderId="0" xfId="7" applyFont="1"/>
    <xf numFmtId="9" fontId="0" fillId="0" borderId="0" xfId="2" applyFont="1"/>
    <xf numFmtId="0" fontId="13" fillId="0" borderId="0" xfId="3" applyFont="1" applyBorder="1" applyAlignment="1">
      <alignment vertical="center"/>
    </xf>
    <xf numFmtId="0" fontId="13" fillId="0" borderId="11" xfId="3" applyFont="1" applyBorder="1" applyAlignment="1">
      <alignment vertical="center"/>
    </xf>
    <xf numFmtId="10" fontId="7" fillId="0" borderId="13" xfId="3" applyNumberFormat="1" applyFont="1" applyBorder="1" applyAlignment="1">
      <alignment horizontal="center" vertical="center" wrapText="1"/>
    </xf>
    <xf numFmtId="10" fontId="8" fillId="6" borderId="13" xfId="3" applyNumberFormat="1" applyFont="1" applyFill="1" applyBorder="1" applyAlignment="1">
      <alignment horizontal="center" vertical="center" wrapText="1"/>
    </xf>
    <xf numFmtId="44" fontId="7" fillId="0" borderId="13" xfId="7" applyFont="1" applyBorder="1" applyAlignment="1">
      <alignment horizontal="center" vertical="center" wrapText="1"/>
    </xf>
    <xf numFmtId="4" fontId="7" fillId="0" borderId="13" xfId="3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0" fillId="7" borderId="0" xfId="0" applyFill="1"/>
    <xf numFmtId="0" fontId="0" fillId="0" borderId="4" xfId="0" applyBorder="1"/>
    <xf numFmtId="0" fontId="5" fillId="0" borderId="13" xfId="3" applyFont="1" applyBorder="1" applyAlignment="1">
      <alignment horizontal="center" vertical="center" wrapText="1"/>
    </xf>
    <xf numFmtId="0" fontId="5" fillId="0" borderId="13" xfId="3" applyFont="1" applyBorder="1" applyAlignment="1">
      <alignment vertical="center" wrapText="1"/>
    </xf>
    <xf numFmtId="0" fontId="0" fillId="0" borderId="0" xfId="0" applyAlignment="1">
      <alignment horizontal="center"/>
    </xf>
    <xf numFmtId="10" fontId="7" fillId="0" borderId="13" xfId="7" applyNumberFormat="1" applyFont="1" applyBorder="1" applyAlignment="1">
      <alignment horizontal="center" vertical="center" wrapText="1"/>
    </xf>
    <xf numFmtId="10" fontId="7" fillId="0" borderId="13" xfId="2" applyNumberFormat="1" applyFont="1" applyBorder="1" applyAlignment="1">
      <alignment horizontal="center" vertical="center" wrapText="1"/>
    </xf>
    <xf numFmtId="165" fontId="7" fillId="0" borderId="13" xfId="2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1" fontId="0" fillId="0" borderId="0" xfId="0" applyNumberFormat="1"/>
    <xf numFmtId="44" fontId="0" fillId="0" borderId="0" xfId="0" applyNumberFormat="1"/>
    <xf numFmtId="4" fontId="16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6" borderId="12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4" fontId="18" fillId="6" borderId="12" xfId="0" applyNumberFormat="1" applyFont="1" applyFill="1" applyBorder="1" applyAlignment="1">
      <alignment horizontal="center" vertical="center"/>
    </xf>
    <xf numFmtId="4" fontId="18" fillId="6" borderId="7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vertical="justify"/>
    </xf>
    <xf numFmtId="0" fontId="11" fillId="0" borderId="9" xfId="0" applyFont="1" applyBorder="1" applyAlignment="1">
      <alignment vertical="justify"/>
    </xf>
    <xf numFmtId="49" fontId="19" fillId="5" borderId="2" xfId="3" applyNumberFormat="1" applyFont="1" applyFill="1" applyBorder="1" applyAlignment="1">
      <alignment horizontal="left" vertical="center" wrapText="1"/>
    </xf>
    <xf numFmtId="49" fontId="19" fillId="5" borderId="3" xfId="3" applyNumberFormat="1" applyFont="1" applyFill="1" applyBorder="1" applyAlignment="1">
      <alignment horizontal="left" vertical="center" wrapText="1"/>
    </xf>
    <xf numFmtId="0" fontId="14" fillId="4" borderId="0" xfId="0" applyNumberFormat="1" applyFont="1" applyFill="1" applyBorder="1" applyAlignment="1">
      <alignment horizontal="left" vertical="center" wrapText="1"/>
    </xf>
    <xf numFmtId="0" fontId="14" fillId="3" borderId="0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4" fontId="19" fillId="0" borderId="14" xfId="0" applyNumberFormat="1" applyFont="1" applyFill="1" applyBorder="1" applyAlignment="1">
      <alignment horizontal="left" vertical="center" wrapText="1"/>
    </xf>
    <xf numFmtId="4" fontId="19" fillId="0" borderId="15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16" fillId="0" borderId="0" xfId="0" applyFont="1" applyAlignment="1">
      <alignment horizontal="left"/>
    </xf>
    <xf numFmtId="0" fontId="6" fillId="0" borderId="8" xfId="3" applyFont="1" applyBorder="1" applyAlignment="1">
      <alignment horizontal="left" vertical="justify"/>
    </xf>
    <xf numFmtId="0" fontId="6" fillId="0" borderId="9" xfId="3" applyFont="1" applyBorder="1" applyAlignment="1">
      <alignment horizontal="left" vertical="justify"/>
    </xf>
    <xf numFmtId="0" fontId="6" fillId="0" borderId="6" xfId="3" applyFont="1" applyBorder="1" applyAlignment="1">
      <alignment horizontal="left" vertical="justify"/>
    </xf>
    <xf numFmtId="0" fontId="13" fillId="0" borderId="10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17" fillId="4" borderId="0" xfId="9" applyFont="1" applyFill="1" applyBorder="1" applyAlignment="1">
      <alignment horizontal="center" vertical="center"/>
    </xf>
    <xf numFmtId="0" fontId="5" fillId="0" borderId="13" xfId="3" applyFont="1" applyBorder="1" applyAlignment="1">
      <alignment horizontal="center" vertical="center" wrapText="1"/>
    </xf>
    <xf numFmtId="0" fontId="5" fillId="0" borderId="13" xfId="3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4">
    <cellStyle name="Moeda" xfId="7" builtinId="4"/>
    <cellStyle name="Normal" xfId="0" builtinId="0"/>
    <cellStyle name="Normal 11 2" xfId="9"/>
    <cellStyle name="Normal 165" xfId="8"/>
    <cellStyle name="Normal 2" xfId="3"/>
    <cellStyle name="Normal 2 2" xfId="5"/>
    <cellStyle name="Normal 2 2 2" xfId="13"/>
    <cellStyle name="Normal 87" xfId="12"/>
    <cellStyle name="Porcentagem" xfId="2" builtinId="5"/>
    <cellStyle name="Porcentagem 2" xfId="11"/>
    <cellStyle name="Separador de milhares" xfId="1" builtinId="3"/>
    <cellStyle name="Separador de milhares 2" xfId="4"/>
    <cellStyle name="Vírgula 2 2" xfId="10"/>
    <cellStyle name="Vírgula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262775</xdr:colOff>
      <xdr:row>0</xdr:row>
      <xdr:rowOff>383181</xdr:rowOff>
    </xdr:from>
    <xdr:to>
      <xdr:col>10</xdr:col>
      <xdr:colOff>105013</xdr:colOff>
      <xdr:row>3</xdr:row>
      <xdr:rowOff>175026</xdr:rowOff>
    </xdr:to>
    <xdr:pic>
      <xdr:nvPicPr>
        <xdr:cNvPr id="2" name="Imagem 1" descr="cabeçalho_3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27172" y="383181"/>
          <a:ext cx="1999048" cy="6348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2</xdr:row>
      <xdr:rowOff>64770</xdr:rowOff>
    </xdr:from>
    <xdr:to>
      <xdr:col>7</xdr:col>
      <xdr:colOff>108230</xdr:colOff>
      <xdr:row>2</xdr:row>
      <xdr:rowOff>64938</xdr:rowOff>
    </xdr:to>
    <xdr:pic>
      <xdr:nvPicPr>
        <xdr:cNvPr id="4" name="Imagem 3" descr="cabeçalho_3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33900" y="445770"/>
          <a:ext cx="1988099" cy="642482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2</xdr:row>
      <xdr:rowOff>28575</xdr:rowOff>
    </xdr:from>
    <xdr:to>
      <xdr:col>8</xdr:col>
      <xdr:colOff>514462</xdr:colOff>
      <xdr:row>5</xdr:row>
      <xdr:rowOff>93689</xdr:rowOff>
    </xdr:to>
    <xdr:pic>
      <xdr:nvPicPr>
        <xdr:cNvPr id="3" name="Imagem 2" descr="cabeçalho_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67625" y="619125"/>
          <a:ext cx="1990837" cy="7128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IO-DOS\Users\reserva\Desktop\PEDRO%20BOLDRINI\Pedro%20Boldrini%20-%20Tamara\051%20-%20O%20-%201614%20-%2072%20-%20001_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ilha1"/>
      <sheetName val="051 - O - 1614 - 72 - 001_0"/>
    </sheetNames>
    <definedNames>
      <definedName name="linhaSINAPIxls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showGridLines="0" tabSelected="1" zoomScale="87" zoomScaleNormal="87" zoomScaleSheetLayoutView="87" workbookViewId="0"/>
  </sheetViews>
  <sheetFormatPr defaultRowHeight="15"/>
  <cols>
    <col min="2" max="2" width="7.42578125" style="5" customWidth="1"/>
    <col min="3" max="3" width="13.140625" style="5" customWidth="1"/>
    <col min="4" max="4" width="12.85546875" customWidth="1"/>
    <col min="5" max="5" width="10.42578125" style="1" customWidth="1"/>
    <col min="6" max="6" width="94.85546875" style="1" customWidth="1"/>
    <col min="7" max="7" width="11.5703125" customWidth="1"/>
    <col min="8" max="8" width="5.5703125" style="3" customWidth="1"/>
    <col min="9" max="9" width="5" style="3" customWidth="1"/>
    <col min="10" max="10" width="10.28515625" style="2" bestFit="1" customWidth="1"/>
    <col min="11" max="11" width="12.5703125" style="2" customWidth="1"/>
    <col min="12" max="12" width="4.42578125" style="4" customWidth="1"/>
    <col min="13" max="13" width="12.5703125" bestFit="1" customWidth="1"/>
    <col min="14" max="14" width="11.85546875" bestFit="1" customWidth="1"/>
    <col min="15" max="15" width="13.140625" bestFit="1" customWidth="1"/>
    <col min="16" max="16" width="16.28515625" bestFit="1" customWidth="1"/>
    <col min="17" max="17" width="16" bestFit="1" customWidth="1"/>
    <col min="18" max="18" width="13.140625" bestFit="1" customWidth="1"/>
  </cols>
  <sheetData>
    <row r="1" spans="1:18" ht="30" customHeight="1">
      <c r="A1" s="117"/>
      <c r="B1" s="141" t="s">
        <v>36</v>
      </c>
      <c r="C1" s="142"/>
      <c r="D1" s="142"/>
      <c r="E1" s="142"/>
      <c r="F1" s="142"/>
      <c r="G1" s="12"/>
      <c r="H1" s="12"/>
      <c r="I1" s="12"/>
      <c r="J1" s="12"/>
      <c r="K1" s="13"/>
    </row>
    <row r="2" spans="1:18" ht="15.75">
      <c r="B2" s="20" t="s">
        <v>37</v>
      </c>
      <c r="C2" s="14"/>
      <c r="D2" s="14"/>
      <c r="E2" s="14"/>
      <c r="F2" s="14"/>
      <c r="G2" s="14"/>
      <c r="H2" s="14"/>
      <c r="I2" s="14"/>
      <c r="J2" s="14"/>
      <c r="K2" s="15"/>
    </row>
    <row r="3" spans="1:18" ht="21">
      <c r="B3" s="20"/>
      <c r="C3" s="14"/>
      <c r="D3" s="14"/>
      <c r="E3" s="14"/>
      <c r="F3" s="19" t="s">
        <v>11</v>
      </c>
      <c r="G3" s="14"/>
      <c r="H3" s="14"/>
      <c r="I3" s="14"/>
      <c r="J3" s="14"/>
      <c r="K3" s="15"/>
    </row>
    <row r="4" spans="1:18" ht="15" customHeight="1">
      <c r="B4" s="16"/>
      <c r="C4" s="17"/>
      <c r="D4" s="17"/>
      <c r="E4" s="17"/>
      <c r="F4" s="17"/>
      <c r="G4" s="17"/>
      <c r="H4" s="17"/>
      <c r="I4" s="17"/>
      <c r="J4" s="17"/>
      <c r="K4" s="18"/>
    </row>
    <row r="5" spans="1:18" ht="15.75">
      <c r="B5" s="133"/>
      <c r="C5" s="133"/>
      <c r="D5" s="133"/>
      <c r="E5" s="133"/>
      <c r="F5" s="133"/>
      <c r="G5" s="133"/>
      <c r="H5" s="133"/>
      <c r="I5" s="133"/>
      <c r="J5" s="133"/>
      <c r="K5" s="133"/>
    </row>
    <row r="6" spans="1:18">
      <c r="B6" s="134"/>
      <c r="C6" s="134"/>
      <c r="D6" s="134"/>
      <c r="E6" s="134"/>
      <c r="F6" s="134"/>
      <c r="G6" s="134"/>
      <c r="H6" s="134"/>
      <c r="I6" s="134"/>
      <c r="J6" s="134"/>
      <c r="K6" s="134"/>
    </row>
    <row r="7" spans="1:18" ht="50.25" customHeight="1">
      <c r="B7" s="101" t="s">
        <v>1</v>
      </c>
      <c r="C7" s="102" t="s">
        <v>18</v>
      </c>
      <c r="D7" s="102" t="s">
        <v>19</v>
      </c>
      <c r="E7" s="135" t="s">
        <v>5</v>
      </c>
      <c r="F7" s="136"/>
      <c r="G7" s="101" t="s">
        <v>14</v>
      </c>
      <c r="H7" s="139" t="s">
        <v>20</v>
      </c>
      <c r="I7" s="140"/>
      <c r="J7" s="103" t="s">
        <v>21</v>
      </c>
      <c r="K7" s="103" t="s">
        <v>22</v>
      </c>
    </row>
    <row r="8" spans="1:18" ht="30" customHeight="1">
      <c r="B8" s="28">
        <v>1</v>
      </c>
      <c r="C8" s="29"/>
      <c r="D8" s="27"/>
      <c r="E8" s="137" t="s">
        <v>23</v>
      </c>
      <c r="F8" s="138"/>
      <c r="G8" s="35"/>
      <c r="H8" s="130"/>
      <c r="I8" s="130"/>
      <c r="J8" s="31"/>
      <c r="K8" s="31"/>
      <c r="L8" s="4">
        <v>102130.98</v>
      </c>
    </row>
    <row r="9" spans="1:18" ht="33" customHeight="1">
      <c r="B9" s="27" t="s">
        <v>39</v>
      </c>
      <c r="C9" s="29">
        <v>90768</v>
      </c>
      <c r="D9" s="27" t="s">
        <v>6</v>
      </c>
      <c r="E9" s="131" t="s">
        <v>24</v>
      </c>
      <c r="F9" s="132"/>
      <c r="G9" s="35" t="s">
        <v>25</v>
      </c>
      <c r="H9" s="130">
        <v>575</v>
      </c>
      <c r="I9" s="130"/>
      <c r="J9" s="115">
        <v>63.28</v>
      </c>
      <c r="K9" s="31">
        <f t="shared" ref="K9:K14" si="0">H9*J9</f>
        <v>36386</v>
      </c>
      <c r="L9" s="4">
        <v>102130.98</v>
      </c>
    </row>
    <row r="10" spans="1:18" ht="33" customHeight="1">
      <c r="B10" s="27" t="s">
        <v>40</v>
      </c>
      <c r="C10" s="29">
        <v>90769</v>
      </c>
      <c r="D10" s="27" t="s">
        <v>6</v>
      </c>
      <c r="E10" s="131" t="s">
        <v>26</v>
      </c>
      <c r="F10" s="132"/>
      <c r="G10" s="35" t="s">
        <v>25</v>
      </c>
      <c r="H10" s="130">
        <v>460</v>
      </c>
      <c r="I10" s="130"/>
      <c r="J10" s="115">
        <v>89.25</v>
      </c>
      <c r="K10" s="104">
        <f t="shared" si="0"/>
        <v>41055</v>
      </c>
      <c r="L10" s="4">
        <v>102130.98</v>
      </c>
    </row>
    <row r="11" spans="1:18" s="5" customFormat="1" ht="33" customHeight="1">
      <c r="B11" s="27" t="s">
        <v>41</v>
      </c>
      <c r="C11" s="29">
        <v>90770</v>
      </c>
      <c r="D11" s="27" t="s">
        <v>6</v>
      </c>
      <c r="E11" s="131" t="s">
        <v>27</v>
      </c>
      <c r="F11" s="132"/>
      <c r="G11" s="35" t="s">
        <v>25</v>
      </c>
      <c r="H11" s="130">
        <v>230</v>
      </c>
      <c r="I11" s="130"/>
      <c r="J11" s="115">
        <v>117.5</v>
      </c>
      <c r="K11" s="104">
        <f t="shared" si="0"/>
        <v>27025</v>
      </c>
      <c r="L11" s="4"/>
    </row>
    <row r="12" spans="1:18" s="5" customFormat="1" ht="33" customHeight="1">
      <c r="B12" s="27" t="s">
        <v>42</v>
      </c>
      <c r="C12" s="29">
        <v>90777</v>
      </c>
      <c r="D12" s="27" t="s">
        <v>6</v>
      </c>
      <c r="E12" s="131" t="s">
        <v>28</v>
      </c>
      <c r="F12" s="132"/>
      <c r="G12" s="35" t="s">
        <v>25</v>
      </c>
      <c r="H12" s="130">
        <v>575</v>
      </c>
      <c r="I12" s="130"/>
      <c r="J12" s="115">
        <v>85.76</v>
      </c>
      <c r="K12" s="104">
        <f t="shared" si="0"/>
        <v>49312</v>
      </c>
      <c r="L12" s="4"/>
      <c r="O12" s="129"/>
      <c r="P12" s="129"/>
      <c r="Q12" s="128"/>
    </row>
    <row r="13" spans="1:18" s="5" customFormat="1" ht="33" customHeight="1">
      <c r="B13" s="27" t="s">
        <v>43</v>
      </c>
      <c r="C13" s="29">
        <v>90778</v>
      </c>
      <c r="D13" s="27" t="s">
        <v>6</v>
      </c>
      <c r="E13" s="158" t="s">
        <v>29</v>
      </c>
      <c r="F13" s="159"/>
      <c r="G13" s="35" t="s">
        <v>25</v>
      </c>
      <c r="H13" s="130">
        <v>460</v>
      </c>
      <c r="I13" s="130"/>
      <c r="J13" s="115">
        <v>97.39</v>
      </c>
      <c r="K13" s="104">
        <f t="shared" si="0"/>
        <v>44799.4</v>
      </c>
      <c r="L13" s="4"/>
      <c r="O13" s="129"/>
      <c r="P13" s="129"/>
      <c r="Q13" s="128"/>
    </row>
    <row r="14" spans="1:18" s="5" customFormat="1" ht="33" customHeight="1">
      <c r="B14" s="27" t="s">
        <v>44</v>
      </c>
      <c r="C14" s="29">
        <v>90779</v>
      </c>
      <c r="D14" s="27" t="s">
        <v>6</v>
      </c>
      <c r="E14" s="131" t="s">
        <v>30</v>
      </c>
      <c r="F14" s="132"/>
      <c r="G14" s="35" t="s">
        <v>25</v>
      </c>
      <c r="H14" s="130">
        <v>230</v>
      </c>
      <c r="I14" s="130"/>
      <c r="J14" s="115">
        <v>132.58000000000001</v>
      </c>
      <c r="K14" s="104">
        <f t="shared" si="0"/>
        <v>30493.4</v>
      </c>
      <c r="L14" s="4"/>
      <c r="N14" s="121" t="s">
        <v>52</v>
      </c>
      <c r="O14" s="129"/>
      <c r="P14" s="129"/>
      <c r="Q14" s="128"/>
    </row>
    <row r="15" spans="1:18" s="5" customFormat="1" ht="19.899999999999999" customHeight="1">
      <c r="B15" s="27"/>
      <c r="C15" s="27"/>
      <c r="D15" s="27"/>
      <c r="E15" s="162" t="s">
        <v>45</v>
      </c>
      <c r="F15" s="163"/>
      <c r="G15" s="27"/>
      <c r="H15" s="32"/>
      <c r="I15" s="33"/>
      <c r="J15" s="30"/>
      <c r="K15" s="34">
        <f>SUM(K9:K14)</f>
        <v>229070.8</v>
      </c>
      <c r="L15" s="4"/>
      <c r="M15" s="2">
        <f>K15</f>
        <v>229070.8</v>
      </c>
      <c r="N15" s="5">
        <v>42</v>
      </c>
      <c r="O15" s="107">
        <f>M15/N15</f>
        <v>5454.0666666666666</v>
      </c>
      <c r="P15" s="5" t="s">
        <v>51</v>
      </c>
      <c r="Q15" s="107"/>
      <c r="R15" s="107"/>
    </row>
    <row r="16" spans="1:18" s="5" customFormat="1" ht="19.899999999999999" customHeight="1">
      <c r="B16" s="27"/>
      <c r="C16" s="27"/>
      <c r="D16" s="27"/>
      <c r="E16" s="36"/>
      <c r="F16" s="37"/>
      <c r="G16" s="27"/>
      <c r="H16" s="32"/>
      <c r="I16" s="33"/>
      <c r="J16" s="30"/>
      <c r="K16" s="34"/>
      <c r="L16" s="4"/>
    </row>
    <row r="17" spans="2:16" ht="19.899999999999999" customHeight="1">
      <c r="B17" s="27"/>
      <c r="C17" s="38"/>
      <c r="D17" s="39"/>
      <c r="E17" s="161" t="s">
        <v>46</v>
      </c>
      <c r="F17" s="161"/>
      <c r="G17" s="28"/>
      <c r="H17" s="160"/>
      <c r="I17" s="160"/>
      <c r="J17" s="40" t="s">
        <v>13</v>
      </c>
      <c r="K17" s="116"/>
      <c r="M17" s="25">
        <f>SUM(K8:K16)/2</f>
        <v>229070.8</v>
      </c>
      <c r="N17" s="26" t="s">
        <v>12</v>
      </c>
      <c r="P17" s="2"/>
    </row>
    <row r="18" spans="2:16" s="5" customFormat="1">
      <c r="B18" s="41"/>
      <c r="C18" s="41"/>
      <c r="D18" s="42"/>
      <c r="E18" s="43"/>
      <c r="F18" s="43"/>
      <c r="G18" s="44"/>
      <c r="H18" s="41"/>
      <c r="I18" s="41"/>
      <c r="J18" s="41"/>
      <c r="K18" s="45"/>
      <c r="L18" s="4"/>
    </row>
    <row r="19" spans="2:16" s="5" customFormat="1">
      <c r="B19" s="41"/>
      <c r="C19" s="41"/>
      <c r="D19" s="42"/>
      <c r="E19" s="43"/>
      <c r="F19" s="43"/>
      <c r="G19" s="44"/>
      <c r="H19" s="41"/>
      <c r="I19" s="41"/>
      <c r="J19" s="41"/>
      <c r="K19" s="45"/>
      <c r="L19" s="4"/>
    </row>
    <row r="20" spans="2:16">
      <c r="B20" s="46"/>
      <c r="C20" s="46"/>
      <c r="D20" s="46"/>
      <c r="E20" s="164"/>
      <c r="F20" s="164"/>
      <c r="G20" s="46"/>
      <c r="H20" s="47"/>
      <c r="I20" s="47"/>
      <c r="J20" s="48"/>
      <c r="K20" s="48"/>
    </row>
    <row r="21" spans="2:16">
      <c r="B21" s="46"/>
      <c r="C21" s="46"/>
      <c r="D21" s="49" t="s">
        <v>4</v>
      </c>
      <c r="E21" s="156" t="s">
        <v>5</v>
      </c>
      <c r="F21" s="157"/>
      <c r="G21" s="49" t="s">
        <v>8</v>
      </c>
      <c r="H21" s="50"/>
      <c r="I21" s="47"/>
      <c r="J21" s="48"/>
      <c r="K21" s="48"/>
    </row>
    <row r="22" spans="2:16" s="5" customFormat="1">
      <c r="B22" s="46"/>
      <c r="C22" s="46"/>
      <c r="D22" s="51" t="s">
        <v>6</v>
      </c>
      <c r="E22" s="143" t="s">
        <v>7</v>
      </c>
      <c r="F22" s="144"/>
      <c r="G22" s="52">
        <v>44652</v>
      </c>
      <c r="H22" s="50"/>
      <c r="I22" s="47"/>
      <c r="J22" s="48"/>
      <c r="K22" s="48"/>
      <c r="L22" s="4"/>
      <c r="M22" s="107"/>
    </row>
    <row r="23" spans="2:16" s="5" customFormat="1">
      <c r="B23" s="46"/>
      <c r="C23" s="46"/>
      <c r="D23" s="53"/>
      <c r="E23" s="54"/>
      <c r="F23" s="54"/>
      <c r="G23" s="55"/>
      <c r="H23" s="50"/>
      <c r="I23" s="47"/>
      <c r="J23" s="48"/>
      <c r="K23" s="48"/>
      <c r="L23" s="4"/>
      <c r="M23" s="108"/>
    </row>
    <row r="24" spans="2:16">
      <c r="D24" s="150" t="s">
        <v>9</v>
      </c>
      <c r="E24" s="151"/>
      <c r="F24" s="151"/>
      <c r="G24" s="152"/>
    </row>
    <row r="25" spans="2:16">
      <c r="D25" s="147" t="s">
        <v>10</v>
      </c>
      <c r="E25" s="148"/>
      <c r="F25" s="148"/>
      <c r="G25" s="149"/>
    </row>
    <row r="26" spans="2:16">
      <c r="D26" s="153" t="s">
        <v>31</v>
      </c>
      <c r="E26" s="154"/>
      <c r="F26" s="154"/>
      <c r="G26" s="155"/>
    </row>
    <row r="27" spans="2:16" s="5" customFormat="1">
      <c r="D27" s="11"/>
      <c r="E27" s="11"/>
      <c r="F27" s="11"/>
      <c r="G27" s="11"/>
      <c r="H27" s="3"/>
      <c r="I27" s="3"/>
      <c r="J27" s="2"/>
      <c r="K27" s="2"/>
      <c r="L27" s="4"/>
    </row>
    <row r="28" spans="2:16" s="5" customFormat="1">
      <c r="D28" s="24"/>
      <c r="E28" s="24"/>
      <c r="F28" s="24"/>
      <c r="G28" s="24"/>
      <c r="H28" s="3"/>
      <c r="I28" s="3"/>
      <c r="J28" s="2"/>
      <c r="K28" s="2"/>
      <c r="L28" s="4"/>
    </row>
    <row r="29" spans="2:16" s="5" customFormat="1">
      <c r="D29" s="24"/>
      <c r="E29" s="24"/>
      <c r="F29" s="24"/>
      <c r="G29" s="24"/>
      <c r="H29" s="3"/>
      <c r="I29" s="3"/>
      <c r="J29" s="2"/>
      <c r="K29" s="2"/>
      <c r="L29" s="4"/>
    </row>
    <row r="30" spans="2:16" s="5" customFormat="1">
      <c r="D30" s="11"/>
      <c r="E30" s="11"/>
      <c r="F30" s="125" t="s">
        <v>53</v>
      </c>
      <c r="G30" s="24"/>
      <c r="H30" s="3"/>
      <c r="I30" s="3"/>
      <c r="J30" s="2"/>
      <c r="K30" s="2"/>
      <c r="L30" s="4"/>
    </row>
    <row r="31" spans="2:16" s="5" customFormat="1">
      <c r="D31" s="105"/>
      <c r="E31" s="105"/>
      <c r="F31" s="105"/>
      <c r="G31" s="105"/>
      <c r="H31" s="3"/>
      <c r="I31" s="3"/>
      <c r="J31" s="2"/>
      <c r="K31" s="2"/>
      <c r="L31" s="4"/>
    </row>
    <row r="32" spans="2:16" s="5" customFormat="1">
      <c r="D32" s="105"/>
      <c r="E32" s="105"/>
      <c r="F32" s="105"/>
      <c r="G32" s="105"/>
      <c r="H32" s="3"/>
      <c r="I32" s="3"/>
      <c r="J32" s="2"/>
      <c r="K32" s="2"/>
      <c r="L32" s="4"/>
    </row>
    <row r="33" spans="4:12" s="5" customFormat="1">
      <c r="D33" s="11"/>
      <c r="E33" s="11"/>
      <c r="F33" s="11"/>
      <c r="G33" s="11"/>
      <c r="H33" s="3"/>
      <c r="I33" s="3"/>
      <c r="J33" s="2"/>
      <c r="K33" s="2"/>
      <c r="L33" s="4"/>
    </row>
    <row r="34" spans="4:12" s="5" customFormat="1">
      <c r="D34" s="24"/>
      <c r="E34" s="24"/>
      <c r="F34" s="24"/>
      <c r="G34" s="24"/>
      <c r="H34" s="3"/>
      <c r="I34" s="3"/>
      <c r="J34" s="2"/>
      <c r="K34" s="2"/>
      <c r="L34" s="4"/>
    </row>
    <row r="35" spans="4:12" s="5" customFormat="1">
      <c r="D35" s="11"/>
      <c r="E35" s="11"/>
      <c r="F35" s="11"/>
      <c r="G35" s="11"/>
      <c r="H35" s="3"/>
      <c r="I35" s="3"/>
      <c r="J35" s="2"/>
      <c r="K35" s="2"/>
      <c r="L35" s="4"/>
    </row>
    <row r="36" spans="4:12" s="5" customFormat="1">
      <c r="D36" s="11"/>
      <c r="E36" s="11"/>
      <c r="F36" s="11"/>
      <c r="G36" s="11"/>
      <c r="H36" s="3"/>
      <c r="I36" s="3"/>
      <c r="J36" s="2"/>
      <c r="K36" s="2"/>
      <c r="L36" s="4"/>
    </row>
    <row r="37" spans="4:12" s="5" customFormat="1">
      <c r="D37" s="11"/>
      <c r="E37" s="11"/>
      <c r="F37" s="21"/>
      <c r="G37" s="21"/>
      <c r="H37" s="3"/>
      <c r="I37" s="3"/>
      <c r="J37" s="2"/>
      <c r="K37" s="2"/>
      <c r="L37" s="4"/>
    </row>
    <row r="38" spans="4:12" s="5" customFormat="1">
      <c r="D38" s="11"/>
      <c r="E38" s="11"/>
      <c r="F38" s="105"/>
      <c r="G38" s="24"/>
      <c r="H38" s="3"/>
      <c r="I38" s="3"/>
      <c r="J38" s="2"/>
      <c r="K38" s="2"/>
      <c r="L38" s="4"/>
    </row>
    <row r="50" spans="6:8">
      <c r="F50" s="145"/>
      <c r="G50" s="145"/>
      <c r="H50" s="145"/>
    </row>
    <row r="51" spans="6:8">
      <c r="F51" s="145"/>
      <c r="G51" s="145"/>
      <c r="H51" s="145"/>
    </row>
    <row r="52" spans="6:8">
      <c r="F52" s="145"/>
      <c r="G52" s="145"/>
      <c r="H52" s="145"/>
    </row>
    <row r="53" spans="6:8">
      <c r="F53" s="145"/>
      <c r="G53" s="145"/>
      <c r="H53" s="145"/>
    </row>
    <row r="54" spans="6:8">
      <c r="F54" s="145"/>
      <c r="G54" s="145"/>
      <c r="H54" s="145"/>
    </row>
    <row r="55" spans="6:8">
      <c r="F55" s="145"/>
      <c r="G55" s="145"/>
      <c r="H55" s="145"/>
    </row>
    <row r="56" spans="6:8">
      <c r="F56" s="146"/>
      <c r="G56" s="146"/>
      <c r="H56" s="146"/>
    </row>
  </sheetData>
  <mergeCells count="32">
    <mergeCell ref="E21:F21"/>
    <mergeCell ref="E13:F13"/>
    <mergeCell ref="H13:I13"/>
    <mergeCell ref="E14:F14"/>
    <mergeCell ref="H14:I14"/>
    <mergeCell ref="H17:I17"/>
    <mergeCell ref="E17:F17"/>
    <mergeCell ref="E15:F15"/>
    <mergeCell ref="E20:F20"/>
    <mergeCell ref="E22:F22"/>
    <mergeCell ref="F50:H56"/>
    <mergeCell ref="D25:G25"/>
    <mergeCell ref="D24:G24"/>
    <mergeCell ref="D26:G26"/>
    <mergeCell ref="E9:F9"/>
    <mergeCell ref="H9:I9"/>
    <mergeCell ref="E10:F10"/>
    <mergeCell ref="H10:I10"/>
    <mergeCell ref="B1:F1"/>
    <mergeCell ref="B5:K5"/>
    <mergeCell ref="B6:K6"/>
    <mergeCell ref="E7:F7"/>
    <mergeCell ref="E8:F8"/>
    <mergeCell ref="H7:I7"/>
    <mergeCell ref="H8:I8"/>
    <mergeCell ref="O12:P12"/>
    <mergeCell ref="O13:P13"/>
    <mergeCell ref="O14:P14"/>
    <mergeCell ref="H11:I11"/>
    <mergeCell ref="E11:F11"/>
    <mergeCell ref="E12:F12"/>
    <mergeCell ref="H12:I12"/>
  </mergeCells>
  <phoneticPr fontId="21" type="noConversion"/>
  <printOptions horizontalCentered="1"/>
  <pageMargins left="0.31496062992125984" right="0.19685039370078741" top="1.2598425196850394" bottom="1.2598425196850394" header="0.31496062992125984" footer="0.31496062992125984"/>
  <pageSetup paperSize="9" scale="50" orientation="portrait" verticalDpi="597" r:id="rId1"/>
  <headerFooter>
    <oddFooter>&amp;L&amp;A&amp;C&amp;F&amp;R&amp;P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4"/>
  <sheetViews>
    <sheetView workbookViewId="0"/>
  </sheetViews>
  <sheetFormatPr defaultRowHeight="15"/>
  <cols>
    <col min="1" max="1" width="9.140625" style="5"/>
    <col min="2" max="2" width="5.7109375" bestFit="1" customWidth="1"/>
    <col min="3" max="3" width="37.5703125" customWidth="1"/>
    <col min="4" max="4" width="17.85546875" customWidth="1"/>
    <col min="5" max="5" width="22.28515625" customWidth="1"/>
    <col min="6" max="9" width="22.28515625" style="5" customWidth="1"/>
    <col min="10" max="10" width="12.140625" style="5" bestFit="1" customWidth="1"/>
    <col min="12" max="12" width="10.140625" bestFit="1" customWidth="1"/>
  </cols>
  <sheetData>
    <row r="1" spans="1:10" s="5" customFormat="1">
      <c r="A1" s="117"/>
    </row>
    <row r="2" spans="1:10" s="22" customFormat="1" ht="31.5" customHeight="1">
      <c r="A2" s="5"/>
      <c r="B2" s="165" t="str">
        <f>Planilha!B1</f>
        <v xml:space="preserve">Objeto: “Contratação de empresa de engenharia / arquitetura para prestação dos serviços de Elaboração de Avaliação de áreas de terras para fins de desapropriação judicial, visando a Implantação do Anel Viário de Cordeirópolis (contorno), com extensão estimada de 15 km" </v>
      </c>
      <c r="C2" s="166"/>
      <c r="D2" s="166"/>
      <c r="E2" s="166"/>
      <c r="F2" s="166"/>
      <c r="G2" s="166"/>
      <c r="H2" s="166"/>
      <c r="I2" s="167"/>
      <c r="J2" s="7"/>
    </row>
    <row r="3" spans="1:10" s="22" customFormat="1">
      <c r="A3" s="5"/>
      <c r="B3" s="64" t="str">
        <f>Planilha!B2</f>
        <v>Local: Anel Viário de Cordeirópolis</v>
      </c>
      <c r="C3" s="100"/>
      <c r="D3" s="100"/>
      <c r="E3" s="100"/>
      <c r="F3" s="100"/>
      <c r="G3" s="100"/>
      <c r="H3" s="100"/>
      <c r="I3" s="65"/>
      <c r="J3" s="7"/>
    </row>
    <row r="4" spans="1:10" s="22" customFormat="1">
      <c r="A4" s="5"/>
      <c r="B4" s="66"/>
      <c r="C4" s="100"/>
      <c r="D4" s="100"/>
      <c r="E4" s="100"/>
      <c r="F4" s="100"/>
      <c r="G4" s="100"/>
      <c r="H4" s="100"/>
      <c r="I4" s="65"/>
      <c r="J4" s="7"/>
    </row>
    <row r="5" spans="1:10" s="6" customFormat="1" ht="21">
      <c r="A5" s="5"/>
      <c r="B5" s="168" t="s">
        <v>0</v>
      </c>
      <c r="C5" s="169"/>
      <c r="D5" s="169"/>
      <c r="E5" s="169"/>
      <c r="F5" s="109"/>
      <c r="G5" s="109"/>
      <c r="H5" s="109"/>
      <c r="I5" s="110"/>
      <c r="J5" s="61"/>
    </row>
    <row r="6" spans="1:10" s="6" customFormat="1">
      <c r="A6" s="5"/>
      <c r="B6" s="67"/>
      <c r="C6" s="68"/>
      <c r="D6" s="68"/>
      <c r="E6" s="106"/>
      <c r="F6" s="68"/>
      <c r="G6" s="68"/>
      <c r="H6" s="68"/>
      <c r="I6" s="69"/>
      <c r="J6" s="62"/>
    </row>
    <row r="7" spans="1:10" s="6" customFormat="1" ht="30">
      <c r="A7" s="5"/>
      <c r="B7" s="70" t="s">
        <v>1</v>
      </c>
      <c r="C7" s="71" t="s">
        <v>2</v>
      </c>
      <c r="D7" s="72" t="s">
        <v>3</v>
      </c>
      <c r="E7" s="70" t="s">
        <v>15</v>
      </c>
      <c r="F7" s="70" t="s">
        <v>16</v>
      </c>
      <c r="G7" s="70" t="s">
        <v>17</v>
      </c>
      <c r="H7" s="70" t="s">
        <v>32</v>
      </c>
      <c r="I7" s="70" t="s">
        <v>50</v>
      </c>
      <c r="J7" s="7"/>
    </row>
    <row r="8" spans="1:10" s="6" customFormat="1">
      <c r="A8" s="5"/>
      <c r="B8" s="171">
        <v>1</v>
      </c>
      <c r="C8" s="172" t="str">
        <f>Planilha!E8</f>
        <v>EQUIPE DE PROJETOS / GERENCIAMENTO</v>
      </c>
      <c r="D8" s="111">
        <f>D9/D11</f>
        <v>1</v>
      </c>
      <c r="E8" s="112">
        <f>D8/5</f>
        <v>0.2</v>
      </c>
      <c r="F8" s="112">
        <f>E8</f>
        <v>0.2</v>
      </c>
      <c r="G8" s="112">
        <f>E8</f>
        <v>0.2</v>
      </c>
      <c r="H8" s="112">
        <f>E8</f>
        <v>0.2</v>
      </c>
      <c r="I8" s="112">
        <f>E8</f>
        <v>0.2</v>
      </c>
      <c r="J8" s="8"/>
    </row>
    <row r="9" spans="1:10" s="6" customFormat="1">
      <c r="A9" s="5"/>
      <c r="B9" s="171"/>
      <c r="C9" s="172"/>
      <c r="D9" s="113">
        <f>Planilha!K15</f>
        <v>229070.8</v>
      </c>
      <c r="E9" s="114">
        <f>D9/5</f>
        <v>45814.159999999996</v>
      </c>
      <c r="F9" s="114">
        <f>E9</f>
        <v>45814.159999999996</v>
      </c>
      <c r="G9" s="114">
        <f>E9</f>
        <v>45814.159999999996</v>
      </c>
      <c r="H9" s="114">
        <f>F9</f>
        <v>45814.159999999996</v>
      </c>
      <c r="I9" s="114">
        <f>F9</f>
        <v>45814.159999999996</v>
      </c>
      <c r="J9" s="9"/>
    </row>
    <row r="10" spans="1:10" s="6" customFormat="1">
      <c r="A10" s="5"/>
      <c r="B10" s="119"/>
      <c r="C10" s="120"/>
      <c r="D10" s="122">
        <f>D8</f>
        <v>1</v>
      </c>
      <c r="E10" s="124">
        <f>E8</f>
        <v>0.2</v>
      </c>
      <c r="F10" s="123">
        <f t="shared" ref="F10:I11" si="0">E10+F8</f>
        <v>0.4</v>
      </c>
      <c r="G10" s="123">
        <f t="shared" si="0"/>
        <v>0.60000000000000009</v>
      </c>
      <c r="H10" s="123">
        <f t="shared" si="0"/>
        <v>0.8</v>
      </c>
      <c r="I10" s="123">
        <f t="shared" si="0"/>
        <v>1</v>
      </c>
      <c r="J10" s="9"/>
    </row>
    <row r="11" spans="1:10" s="6" customFormat="1">
      <c r="A11" s="5"/>
      <c r="B11" s="73"/>
      <c r="C11" s="73" t="s">
        <v>38</v>
      </c>
      <c r="D11" s="99">
        <f>D9</f>
        <v>229070.8</v>
      </c>
      <c r="E11" s="99">
        <f>E9</f>
        <v>45814.159999999996</v>
      </c>
      <c r="F11" s="99">
        <f t="shared" si="0"/>
        <v>91628.319999999992</v>
      </c>
      <c r="G11" s="99">
        <f t="shared" si="0"/>
        <v>137442.47999999998</v>
      </c>
      <c r="H11" s="99">
        <f t="shared" si="0"/>
        <v>183256.63999999998</v>
      </c>
      <c r="I11" s="99">
        <f t="shared" si="0"/>
        <v>229070.8</v>
      </c>
      <c r="J11" s="63"/>
    </row>
    <row r="12" spans="1:10" s="6" customFormat="1">
      <c r="A12" s="5"/>
      <c r="B12" s="98"/>
      <c r="C12" s="98"/>
      <c r="D12" s="59"/>
      <c r="E12" s="58"/>
      <c r="F12" s="58"/>
      <c r="G12" s="58"/>
      <c r="H12" s="58"/>
      <c r="I12" s="58"/>
      <c r="J12" s="63"/>
    </row>
    <row r="13" spans="1:10">
      <c r="B13" s="5"/>
      <c r="C13" s="5"/>
      <c r="D13" s="5"/>
      <c r="E13" s="5"/>
      <c r="J13" s="63"/>
    </row>
    <row r="14" spans="1:10" s="5" customFormat="1">
      <c r="C14" s="5" t="str">
        <f>Planilha!F30</f>
        <v>Cordeirópolis, 06 de junho de 2022.</v>
      </c>
    </row>
    <row r="15" spans="1:10" s="5" customFormat="1"/>
    <row r="16" spans="1:10" s="5" customFormat="1"/>
    <row r="17" spans="1:12" s="5" customFormat="1">
      <c r="F17" s="118"/>
      <c r="G17" s="118"/>
      <c r="H17" s="118"/>
    </row>
    <row r="18" spans="1:12" s="5" customFormat="1">
      <c r="D18" s="23"/>
      <c r="F18" s="175" t="s">
        <v>33</v>
      </c>
      <c r="G18" s="175"/>
      <c r="H18" s="175"/>
    </row>
    <row r="19" spans="1:12">
      <c r="B19" s="5"/>
      <c r="C19" s="5"/>
      <c r="D19" s="5"/>
      <c r="E19" s="5"/>
      <c r="F19" s="173" t="s">
        <v>35</v>
      </c>
      <c r="G19" s="173"/>
      <c r="H19" s="174"/>
      <c r="J19" s="10"/>
    </row>
    <row r="20" spans="1:12">
      <c r="B20" s="5"/>
      <c r="C20" s="5"/>
      <c r="D20" s="5"/>
      <c r="E20" s="5"/>
      <c r="F20" s="173" t="s">
        <v>34</v>
      </c>
      <c r="G20" s="173"/>
      <c r="H20" s="173"/>
      <c r="J20" s="56"/>
      <c r="K20" s="10"/>
    </row>
    <row r="21" spans="1:12" s="5" customFormat="1" ht="20.100000000000001" customHeight="1">
      <c r="B21" s="63"/>
      <c r="C21" s="63"/>
      <c r="D21" s="63"/>
      <c r="E21" s="63"/>
      <c r="F21" s="63"/>
      <c r="G21" s="63"/>
      <c r="H21" s="63"/>
      <c r="I21" s="63"/>
      <c r="J21" s="74"/>
      <c r="K21" s="10"/>
    </row>
    <row r="22" spans="1:12" s="5" customFormat="1" ht="20.100000000000001" customHeight="1">
      <c r="B22" s="63"/>
      <c r="C22" s="63"/>
      <c r="D22" s="63"/>
      <c r="E22" s="63"/>
      <c r="F22" s="63"/>
      <c r="G22" s="63"/>
      <c r="H22" s="63"/>
      <c r="I22" s="63"/>
      <c r="J22" s="74"/>
      <c r="K22" s="10"/>
    </row>
    <row r="23" spans="1:12" s="5" customFormat="1" ht="20.100000000000001" customHeight="1">
      <c r="B23" s="60"/>
      <c r="C23" s="7"/>
      <c r="D23" s="74"/>
      <c r="E23" s="74"/>
      <c r="F23" s="74"/>
      <c r="G23" s="74"/>
      <c r="H23" s="74"/>
      <c r="I23" s="74"/>
      <c r="J23" s="74"/>
      <c r="K23" s="10"/>
    </row>
    <row r="24" spans="1:12" s="5" customFormat="1" ht="20.100000000000001" customHeight="1">
      <c r="B24" s="74"/>
      <c r="C24" s="74"/>
      <c r="D24" s="74"/>
      <c r="E24" s="74"/>
      <c r="F24" s="74"/>
      <c r="G24" s="74"/>
      <c r="H24" s="74"/>
      <c r="I24" s="74"/>
      <c r="J24" s="74"/>
      <c r="K24" s="10"/>
    </row>
    <row r="25" spans="1:12" ht="20.100000000000001" customHeight="1">
      <c r="B25" s="74"/>
      <c r="C25" s="74"/>
      <c r="D25" s="74"/>
      <c r="E25" s="74"/>
      <c r="F25" s="74"/>
      <c r="G25" s="74"/>
      <c r="H25" s="74"/>
      <c r="I25" s="74"/>
      <c r="J25" s="74"/>
      <c r="K25" s="10"/>
    </row>
    <row r="26" spans="1:12" ht="20.100000000000001" customHeight="1">
      <c r="A26" s="10"/>
      <c r="B26" s="170"/>
      <c r="C26" s="170"/>
      <c r="D26" s="170"/>
      <c r="E26" s="170"/>
      <c r="F26" s="170"/>
      <c r="G26" s="170"/>
      <c r="H26" s="170"/>
      <c r="I26" s="170"/>
      <c r="J26" s="170"/>
      <c r="K26" s="10"/>
    </row>
    <row r="27" spans="1:12" ht="20.100000000000001" customHeight="1">
      <c r="A27" s="10"/>
      <c r="B27" s="75"/>
      <c r="C27" s="75"/>
      <c r="D27" s="75"/>
      <c r="E27" s="75"/>
      <c r="F27" s="75"/>
      <c r="G27" s="75"/>
      <c r="H27" s="75"/>
      <c r="I27" s="75"/>
      <c r="J27" s="75"/>
    </row>
    <row r="28" spans="1:12" ht="20.100000000000001" customHeight="1">
      <c r="A28" s="10"/>
      <c r="B28" s="76"/>
      <c r="C28" s="75"/>
      <c r="D28" s="75"/>
      <c r="E28" s="76"/>
      <c r="F28" s="76"/>
      <c r="G28" s="76"/>
      <c r="H28" s="76"/>
      <c r="I28" s="76"/>
      <c r="J28" s="76"/>
      <c r="K28" s="10"/>
    </row>
    <row r="29" spans="1:12" ht="20.100000000000001" customHeight="1">
      <c r="B29" s="75"/>
      <c r="C29" s="77"/>
      <c r="D29" s="78"/>
      <c r="E29" s="79"/>
      <c r="F29" s="76"/>
      <c r="G29" s="76"/>
      <c r="H29" s="76"/>
      <c r="I29" s="76"/>
      <c r="J29" s="76"/>
      <c r="K29" s="10"/>
      <c r="L29" s="2"/>
    </row>
    <row r="30" spans="1:12" ht="20.100000000000001" customHeight="1">
      <c r="B30" s="75"/>
      <c r="C30" s="80"/>
      <c r="D30" s="78"/>
      <c r="E30" s="81"/>
      <c r="F30" s="76"/>
      <c r="G30" s="76"/>
      <c r="H30" s="76"/>
      <c r="I30" s="76"/>
      <c r="J30" s="76"/>
      <c r="K30" s="10"/>
    </row>
    <row r="31" spans="1:12" ht="30" customHeight="1">
      <c r="B31" s="75"/>
      <c r="C31" s="82"/>
      <c r="D31" s="78"/>
      <c r="E31" s="83"/>
      <c r="F31" s="76"/>
      <c r="G31" s="76"/>
      <c r="H31" s="76"/>
      <c r="I31" s="76"/>
      <c r="J31" s="76"/>
      <c r="K31" s="10"/>
      <c r="L31" s="2"/>
    </row>
    <row r="32" spans="1:12" ht="20.100000000000001" customHeight="1">
      <c r="B32" s="75"/>
      <c r="C32" s="80"/>
      <c r="D32" s="78"/>
      <c r="E32" s="81"/>
      <c r="F32" s="76"/>
      <c r="G32" s="76"/>
      <c r="H32" s="76"/>
      <c r="I32" s="76"/>
      <c r="J32" s="76"/>
    </row>
    <row r="33" spans="1:12" ht="20.100000000000001" customHeight="1">
      <c r="A33" s="10"/>
      <c r="B33" s="75"/>
      <c r="C33" s="80"/>
      <c r="D33" s="78"/>
      <c r="E33" s="83"/>
      <c r="F33" s="76"/>
      <c r="G33" s="76"/>
      <c r="H33" s="76"/>
      <c r="I33" s="76"/>
      <c r="J33" s="76"/>
      <c r="K33" s="10"/>
      <c r="L33" s="2"/>
    </row>
    <row r="34" spans="1:12" ht="20.100000000000001" customHeight="1">
      <c r="B34" s="75"/>
      <c r="C34" s="80"/>
      <c r="D34" s="78"/>
      <c r="E34" s="81"/>
      <c r="F34" s="76"/>
      <c r="G34" s="76"/>
      <c r="H34" s="76"/>
      <c r="I34" s="76"/>
      <c r="J34" s="76"/>
      <c r="K34" s="10"/>
    </row>
    <row r="35" spans="1:12" ht="20.100000000000001" customHeight="1">
      <c r="B35" s="75"/>
      <c r="C35" s="80"/>
      <c r="D35" s="78"/>
      <c r="E35" s="76"/>
      <c r="F35" s="84"/>
      <c r="G35" s="84"/>
      <c r="H35" s="84"/>
      <c r="I35" s="84"/>
      <c r="J35" s="84"/>
      <c r="L35" s="2"/>
    </row>
    <row r="36" spans="1:12" ht="20.100000000000001" customHeight="1">
      <c r="B36" s="75"/>
      <c r="C36" s="80"/>
      <c r="D36" s="78"/>
      <c r="E36" s="76"/>
      <c r="F36" s="81"/>
      <c r="G36" s="81"/>
      <c r="H36" s="81"/>
      <c r="I36" s="81"/>
      <c r="J36" s="76"/>
    </row>
    <row r="37" spans="1:12" ht="30" customHeight="1">
      <c r="B37" s="75"/>
      <c r="C37" s="82"/>
      <c r="D37" s="78"/>
      <c r="E37" s="76"/>
      <c r="F37" s="83"/>
      <c r="G37" s="83"/>
      <c r="H37" s="83"/>
      <c r="I37" s="83"/>
      <c r="J37" s="76"/>
      <c r="L37" s="2"/>
    </row>
    <row r="38" spans="1:12" ht="20.100000000000001" customHeight="1">
      <c r="B38" s="75"/>
      <c r="C38" s="76"/>
      <c r="D38" s="78"/>
      <c r="E38" s="76"/>
      <c r="F38" s="81"/>
      <c r="G38" s="81"/>
      <c r="H38" s="81"/>
      <c r="I38" s="81"/>
      <c r="J38" s="76"/>
      <c r="K38" s="10"/>
    </row>
    <row r="39" spans="1:12" ht="20.100000000000001" customHeight="1">
      <c r="B39" s="75"/>
      <c r="C39" s="85"/>
      <c r="D39" s="78"/>
      <c r="E39" s="76"/>
      <c r="F39" s="83"/>
      <c r="G39" s="83"/>
      <c r="H39" s="83"/>
      <c r="I39" s="83"/>
      <c r="J39" s="83"/>
      <c r="L39" s="2"/>
    </row>
    <row r="40" spans="1:12" ht="20.100000000000001" customHeight="1">
      <c r="B40" s="75"/>
      <c r="C40" s="76"/>
      <c r="D40" s="78"/>
      <c r="E40" s="76"/>
      <c r="F40" s="81"/>
      <c r="G40" s="81"/>
      <c r="H40" s="81"/>
      <c r="I40" s="81"/>
      <c r="J40" s="81"/>
    </row>
    <row r="41" spans="1:12" ht="20.100000000000001" customHeight="1">
      <c r="B41" s="75"/>
      <c r="C41" s="85"/>
      <c r="D41" s="78"/>
      <c r="E41" s="76"/>
      <c r="F41" s="83"/>
      <c r="G41" s="83"/>
      <c r="H41" s="83"/>
      <c r="I41" s="83"/>
      <c r="J41" s="84"/>
      <c r="K41" s="10"/>
      <c r="L41" s="2"/>
    </row>
    <row r="42" spans="1:12" ht="20.100000000000001" customHeight="1">
      <c r="B42" s="75"/>
      <c r="C42" s="76"/>
      <c r="D42" s="78"/>
      <c r="E42" s="76"/>
      <c r="F42" s="81"/>
      <c r="G42" s="81"/>
      <c r="H42" s="81"/>
      <c r="I42" s="81"/>
      <c r="J42" s="81"/>
      <c r="K42" s="10"/>
    </row>
    <row r="43" spans="1:12" ht="20.100000000000001" customHeight="1">
      <c r="B43" s="75"/>
      <c r="C43" s="85"/>
      <c r="D43" s="78"/>
      <c r="E43" s="76"/>
      <c r="F43" s="83"/>
      <c r="G43" s="83"/>
      <c r="H43" s="83"/>
      <c r="I43" s="83"/>
      <c r="J43" s="84"/>
      <c r="K43" s="10"/>
      <c r="L43" s="2"/>
    </row>
    <row r="44" spans="1:12" ht="20.100000000000001" customHeight="1">
      <c r="B44" s="75"/>
      <c r="C44" s="76"/>
      <c r="D44" s="78"/>
      <c r="E44" s="76"/>
      <c r="F44" s="81"/>
      <c r="G44" s="81"/>
      <c r="H44" s="81"/>
      <c r="I44" s="81"/>
      <c r="J44" s="81"/>
      <c r="K44" s="10"/>
    </row>
    <row r="45" spans="1:12" ht="30" customHeight="1">
      <c r="B45" s="75"/>
      <c r="C45" s="87"/>
      <c r="D45" s="78"/>
      <c r="E45" s="76"/>
      <c r="F45" s="83"/>
      <c r="G45" s="83"/>
      <c r="H45" s="83"/>
      <c r="I45" s="83"/>
      <c r="J45" s="88"/>
      <c r="L45" s="2"/>
    </row>
    <row r="46" spans="1:12" ht="20.100000000000001" customHeight="1">
      <c r="B46" s="75"/>
      <c r="C46" s="76"/>
      <c r="D46" s="78"/>
      <c r="E46" s="76"/>
      <c r="F46" s="81"/>
      <c r="G46" s="81"/>
      <c r="H46" s="81"/>
      <c r="I46" s="81"/>
      <c r="J46" s="81"/>
    </row>
    <row r="47" spans="1:12" ht="20.100000000000001" customHeight="1">
      <c r="B47" s="75"/>
      <c r="C47" s="85"/>
      <c r="D47" s="78"/>
      <c r="E47" s="76"/>
      <c r="F47" s="83"/>
      <c r="G47" s="83"/>
      <c r="H47" s="83"/>
      <c r="I47" s="83"/>
      <c r="J47" s="88"/>
      <c r="K47" s="10"/>
      <c r="L47" s="2"/>
    </row>
    <row r="48" spans="1:12" ht="20.100000000000001" customHeight="1">
      <c r="B48" s="75"/>
      <c r="C48" s="76"/>
      <c r="D48" s="78"/>
      <c r="E48" s="76"/>
      <c r="F48" s="81"/>
      <c r="G48" s="81"/>
      <c r="H48" s="81"/>
      <c r="I48" s="81"/>
      <c r="J48" s="81"/>
      <c r="K48" s="10"/>
    </row>
    <row r="49" spans="1:12" ht="20.100000000000001" customHeight="1">
      <c r="B49" s="75"/>
      <c r="C49" s="85"/>
      <c r="D49" s="78"/>
      <c r="E49" s="76"/>
      <c r="F49" s="83"/>
      <c r="G49" s="83"/>
      <c r="H49" s="83"/>
      <c r="I49" s="83"/>
      <c r="J49" s="83"/>
      <c r="K49" s="10"/>
      <c r="L49" s="2"/>
    </row>
    <row r="50" spans="1:12" ht="20.100000000000001" customHeight="1">
      <c r="B50" s="75"/>
      <c r="C50" s="76"/>
      <c r="D50" s="78"/>
      <c r="E50" s="76"/>
      <c r="F50" s="81"/>
      <c r="G50" s="81"/>
      <c r="H50" s="81"/>
      <c r="I50" s="81"/>
      <c r="J50" s="89"/>
      <c r="K50" s="10"/>
    </row>
    <row r="51" spans="1:12" ht="20.100000000000001" customHeight="1">
      <c r="B51" s="75"/>
      <c r="C51" s="85"/>
      <c r="D51" s="78"/>
      <c r="E51" s="76"/>
      <c r="F51" s="88"/>
      <c r="G51" s="88"/>
      <c r="H51" s="88"/>
      <c r="I51" s="88"/>
      <c r="J51" s="88"/>
      <c r="L51" s="2"/>
    </row>
    <row r="52" spans="1:12" ht="20.100000000000001" customHeight="1">
      <c r="A52" s="10"/>
      <c r="B52" s="75"/>
      <c r="C52" s="76"/>
      <c r="D52" s="78"/>
      <c r="E52" s="76"/>
      <c r="F52" s="81"/>
      <c r="G52" s="81"/>
      <c r="H52" s="81"/>
      <c r="I52" s="81"/>
      <c r="J52" s="89"/>
      <c r="K52" s="10"/>
    </row>
    <row r="53" spans="1:12" ht="20.100000000000001" customHeight="1">
      <c r="B53" s="75"/>
      <c r="C53" s="87"/>
      <c r="D53" s="78"/>
      <c r="E53" s="76"/>
      <c r="F53" s="90"/>
      <c r="G53" s="90"/>
      <c r="H53" s="90"/>
      <c r="I53" s="90"/>
      <c r="J53" s="90"/>
      <c r="K53" s="10"/>
      <c r="L53" s="2"/>
    </row>
    <row r="54" spans="1:12" ht="20.100000000000001" customHeight="1">
      <c r="B54" s="75"/>
      <c r="C54" s="76"/>
      <c r="D54" s="91"/>
      <c r="E54" s="76"/>
      <c r="F54" s="81"/>
      <c r="G54" s="81"/>
      <c r="H54" s="81"/>
      <c r="I54" s="81"/>
      <c r="J54" s="81"/>
    </row>
    <row r="55" spans="1:12" ht="20.100000000000001" customHeight="1">
      <c r="A55" s="10"/>
      <c r="B55" s="75"/>
      <c r="C55" s="87"/>
      <c r="D55" s="78"/>
      <c r="E55" s="76"/>
      <c r="F55" s="81"/>
      <c r="G55" s="81"/>
      <c r="H55" s="81"/>
      <c r="I55" s="81"/>
      <c r="J55" s="90"/>
      <c r="K55" s="10"/>
      <c r="L55" s="2"/>
    </row>
    <row r="56" spans="1:12" ht="20.100000000000001" customHeight="1">
      <c r="B56" s="76"/>
      <c r="C56" s="76"/>
      <c r="D56" s="91"/>
      <c r="E56" s="76"/>
      <c r="F56" s="76"/>
      <c r="G56" s="76"/>
      <c r="H56" s="76"/>
      <c r="I56" s="76"/>
      <c r="J56" s="86"/>
      <c r="K56" s="10"/>
    </row>
    <row r="57" spans="1:12" ht="20.100000000000001" customHeight="1">
      <c r="A57" s="10"/>
      <c r="B57" s="76"/>
      <c r="C57" s="76"/>
      <c r="D57" s="91"/>
      <c r="E57" s="76"/>
      <c r="F57" s="76"/>
      <c r="G57" s="76"/>
      <c r="H57" s="76"/>
      <c r="I57" s="76"/>
      <c r="J57" s="76"/>
      <c r="K57" s="10"/>
      <c r="L57" s="2"/>
    </row>
    <row r="58" spans="1:12" ht="20.100000000000001" customHeight="1">
      <c r="B58" s="93"/>
      <c r="C58" s="94"/>
      <c r="D58" s="95"/>
      <c r="E58" s="81"/>
      <c r="F58" s="81"/>
      <c r="G58" s="81"/>
      <c r="H58" s="81"/>
      <c r="I58" s="81"/>
      <c r="J58" s="81"/>
      <c r="K58" s="10"/>
    </row>
    <row r="59" spans="1:12" ht="20.100000000000001" customHeight="1">
      <c r="B59" s="76"/>
      <c r="C59" s="76"/>
      <c r="D59" s="91"/>
      <c r="E59" s="92"/>
      <c r="F59" s="92"/>
      <c r="G59" s="92"/>
      <c r="H59" s="92"/>
      <c r="I59" s="92"/>
      <c r="J59" s="92"/>
      <c r="K59" s="10"/>
    </row>
    <row r="60" spans="1:12" ht="20.100000000000001" customHeight="1">
      <c r="B60" s="76"/>
      <c r="C60" s="76"/>
      <c r="D60" s="91"/>
      <c r="E60" s="96"/>
      <c r="F60" s="96"/>
      <c r="G60" s="96"/>
      <c r="H60" s="96"/>
      <c r="I60" s="96"/>
      <c r="J60" s="96"/>
      <c r="K60" s="10"/>
    </row>
    <row r="61" spans="1:12" ht="20.100000000000001" customHeight="1">
      <c r="B61" s="97"/>
      <c r="C61" s="97"/>
      <c r="D61" s="97"/>
      <c r="E61" s="97"/>
      <c r="F61" s="97"/>
      <c r="G61" s="97"/>
      <c r="H61" s="97"/>
      <c r="I61" s="97"/>
      <c r="J61" s="97"/>
    </row>
    <row r="62" spans="1:12" ht="20.100000000000001" customHeight="1">
      <c r="B62" s="97"/>
      <c r="C62" s="97"/>
      <c r="D62" s="97"/>
      <c r="E62" s="97"/>
      <c r="F62" s="97"/>
      <c r="G62" s="97"/>
      <c r="H62" s="97"/>
      <c r="I62" s="97"/>
      <c r="J62" s="97"/>
    </row>
    <row r="63" spans="1:12" ht="20.100000000000001" customHeight="1">
      <c r="B63" s="97"/>
      <c r="C63" s="97"/>
      <c r="D63" s="97"/>
      <c r="E63" s="97"/>
      <c r="F63" s="97"/>
      <c r="G63" s="97"/>
      <c r="H63" s="97"/>
      <c r="I63" s="97"/>
      <c r="J63" s="97"/>
    </row>
    <row r="64" spans="1:12" ht="20.100000000000001" customHeight="1">
      <c r="B64" s="97"/>
      <c r="C64" s="97"/>
      <c r="D64" s="97"/>
      <c r="E64" s="97"/>
      <c r="F64" s="97"/>
      <c r="G64" s="97"/>
      <c r="H64" s="97"/>
      <c r="I64" s="97"/>
      <c r="J64" s="97"/>
    </row>
    <row r="65" spans="2:10" ht="20.100000000000001" customHeight="1">
      <c r="B65" s="97"/>
      <c r="C65" s="97"/>
      <c r="D65" s="97"/>
      <c r="E65" s="97"/>
      <c r="F65" s="97"/>
      <c r="G65" s="97"/>
      <c r="H65" s="97"/>
      <c r="I65" s="97"/>
      <c r="J65" s="97"/>
    </row>
    <row r="66" spans="2:10" ht="20.100000000000001" customHeight="1">
      <c r="B66" s="97"/>
      <c r="C66" s="97"/>
      <c r="D66" s="97"/>
      <c r="E66" s="97"/>
      <c r="F66" s="97"/>
      <c r="G66" s="97"/>
      <c r="H66" s="97"/>
      <c r="I66" s="97"/>
      <c r="J66" s="97"/>
    </row>
    <row r="67" spans="2:10" ht="20.100000000000001" customHeight="1">
      <c r="B67" s="97"/>
      <c r="C67" s="97"/>
      <c r="D67" s="97"/>
      <c r="E67" s="97"/>
      <c r="F67" s="97"/>
      <c r="G67" s="97"/>
      <c r="H67" s="97"/>
      <c r="I67" s="97"/>
      <c r="J67" s="97"/>
    </row>
    <row r="68" spans="2:10" ht="20.100000000000001" customHeight="1">
      <c r="B68" s="57"/>
      <c r="C68" s="57"/>
      <c r="D68" s="57"/>
      <c r="E68" s="57"/>
      <c r="F68" s="57"/>
      <c r="G68" s="57"/>
      <c r="H68" s="57"/>
      <c r="I68" s="57"/>
      <c r="J68" s="57"/>
    </row>
    <row r="69" spans="2:10" ht="20.100000000000001" customHeight="1"/>
    <row r="70" spans="2:10" ht="20.100000000000001" customHeight="1"/>
    <row r="71" spans="2:10" ht="20.100000000000001" customHeight="1"/>
    <row r="72" spans="2:10" ht="20.100000000000001" customHeight="1"/>
    <row r="73" spans="2:10" ht="20.100000000000001" customHeight="1"/>
    <row r="74" spans="2:10" ht="20.100000000000001" customHeight="1"/>
  </sheetData>
  <mergeCells count="8">
    <mergeCell ref="B2:I2"/>
    <mergeCell ref="B5:E5"/>
    <mergeCell ref="B26:J26"/>
    <mergeCell ref="B8:B9"/>
    <mergeCell ref="C8:C9"/>
    <mergeCell ref="F20:H20"/>
    <mergeCell ref="F19:H19"/>
    <mergeCell ref="F18:H18"/>
  </mergeCells>
  <printOptions horizontalCentered="1"/>
  <pageMargins left="0" right="0" top="1.5748031496062993" bottom="1.0629921259842521" header="0.31496062992125984" footer="0.31496062992125984"/>
  <pageSetup paperSize="9" scale="80" orientation="landscape" verticalDpi="597" r:id="rId1"/>
  <headerFooter>
    <oddFooter>&amp;L&amp;A&amp;C&amp;F&amp;R&amp;P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E9:L17"/>
  <sheetViews>
    <sheetView workbookViewId="0">
      <selection activeCell="K20" sqref="K20:K21"/>
    </sheetView>
  </sheetViews>
  <sheetFormatPr defaultRowHeight="15"/>
  <cols>
    <col min="7" max="7" width="61.28515625" customWidth="1"/>
    <col min="9" max="9" width="9.140625" style="5"/>
    <col min="10" max="10" width="13.85546875" style="5" customWidth="1"/>
    <col min="11" max="11" width="10.5703125" bestFit="1" customWidth="1"/>
    <col min="12" max="12" width="14.28515625" bestFit="1" customWidth="1"/>
  </cols>
  <sheetData>
    <row r="9" spans="5:12">
      <c r="G9" s="5" t="s">
        <v>47</v>
      </c>
      <c r="H9" s="5" t="s">
        <v>48</v>
      </c>
      <c r="K9" s="5" t="s">
        <v>49</v>
      </c>
    </row>
    <row r="10" spans="5:12" s="5" customFormat="1">
      <c r="E10" s="126">
        <f>Planilha!C9</f>
        <v>90768</v>
      </c>
      <c r="F10" s="126" t="str">
        <f>Planilha!D9</f>
        <v>SINAPI</v>
      </c>
      <c r="G10" s="5" t="str">
        <f>Planilha!E9</f>
        <v xml:space="preserve"> ARQUITETO JUNIOR COM ENCARGOS COMPLEMENTARES </v>
      </c>
      <c r="I10" s="2">
        <f>Planilha!J9</f>
        <v>63.28</v>
      </c>
      <c r="J10" s="2"/>
    </row>
    <row r="11" spans="5:12" s="5" customFormat="1">
      <c r="E11" s="126">
        <f>Planilha!C10</f>
        <v>90769</v>
      </c>
      <c r="F11" s="126" t="str">
        <f>Planilha!D10</f>
        <v>SINAPI</v>
      </c>
      <c r="G11" s="5" t="str">
        <f>Planilha!E10</f>
        <v xml:space="preserve"> ARQUITETO DE OBRA PLENO COM ENCARGOS COMPLEMENTARES</v>
      </c>
      <c r="I11" s="2">
        <f>Planilha!J10</f>
        <v>89.25</v>
      </c>
      <c r="J11" s="2"/>
    </row>
    <row r="12" spans="5:12" s="5" customFormat="1">
      <c r="E12" s="126">
        <f>Planilha!C11</f>
        <v>90770</v>
      </c>
      <c r="F12" s="126" t="str">
        <f>Planilha!D11</f>
        <v>SINAPI</v>
      </c>
      <c r="G12" s="5" t="str">
        <f>Planilha!E11</f>
        <v xml:space="preserve"> ARQUITETO DE OBRA SENIOR COM ENCARGOS COMPLEMENTARES  </v>
      </c>
      <c r="I12" s="2">
        <f>Planilha!J11</f>
        <v>117.5</v>
      </c>
      <c r="J12" s="2"/>
    </row>
    <row r="13" spans="5:12" s="5" customFormat="1"/>
    <row r="14" spans="5:12">
      <c r="E14" s="126">
        <f>Planilha!C12</f>
        <v>90777</v>
      </c>
      <c r="F14" s="126" t="str">
        <f>Planilha!D12</f>
        <v>SINAPI</v>
      </c>
      <c r="G14" t="str">
        <f>Planilha!E12</f>
        <v xml:space="preserve">ENGENHEIRO CIVIL DE OBRA JUNIOR COM ENCARGOS COMPLEMENTARES </v>
      </c>
      <c r="H14" s="2">
        <f>Planilha!O12</f>
        <v>0</v>
      </c>
      <c r="I14" s="2">
        <f>Planilha!J12</f>
        <v>85.76</v>
      </c>
      <c r="J14" s="2"/>
      <c r="K14" s="107">
        <f>Planilha!Q12</f>
        <v>0</v>
      </c>
      <c r="L14" s="127">
        <f>H14*K14</f>
        <v>0</v>
      </c>
    </row>
    <row r="15" spans="5:12">
      <c r="E15" s="126">
        <f>Planilha!C13</f>
        <v>90778</v>
      </c>
      <c r="F15" s="126" t="str">
        <f>Planilha!D13</f>
        <v>SINAPI</v>
      </c>
      <c r="G15" s="5" t="str">
        <f>Planilha!E13</f>
        <v>ENGENHEIRO CIVIL DE OBRA PLENO COM ENCARGOS COMPLEMENTARES</v>
      </c>
      <c r="H15" s="2">
        <f>Planilha!O13</f>
        <v>0</v>
      </c>
      <c r="I15" s="2">
        <f>Planilha!J13</f>
        <v>97.39</v>
      </c>
      <c r="J15" s="2"/>
      <c r="K15" s="107">
        <f>Planilha!Q13</f>
        <v>0</v>
      </c>
      <c r="L15" s="127">
        <f t="shared" ref="L15:L16" si="0">H15*K15</f>
        <v>0</v>
      </c>
    </row>
    <row r="16" spans="5:12">
      <c r="E16" s="126">
        <f>Planilha!C14</f>
        <v>90779</v>
      </c>
      <c r="F16" s="126" t="str">
        <f>Planilha!D14</f>
        <v>SINAPI</v>
      </c>
      <c r="G16" s="5" t="str">
        <f>Planilha!E14</f>
        <v xml:space="preserve">ENGENHEIRO CIVIL DE OBRA SENIOR COM ENCARGOS COMPLEMENTARES   </v>
      </c>
      <c r="H16" s="2">
        <f>Planilha!O14</f>
        <v>0</v>
      </c>
      <c r="I16" s="2">
        <f>Planilha!J14</f>
        <v>132.58000000000001</v>
      </c>
      <c r="J16" s="2"/>
      <c r="K16" s="107">
        <f>Planilha!Q14</f>
        <v>0</v>
      </c>
      <c r="L16" s="127">
        <f t="shared" si="0"/>
        <v>0</v>
      </c>
    </row>
    <row r="17" spans="12:12">
      <c r="L17" s="127">
        <f>SUM(L14:L16)</f>
        <v>0</v>
      </c>
    </row>
  </sheetData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Planilha</vt:lpstr>
      <vt:lpstr>Cronograma</vt:lpstr>
      <vt:lpstr>Plan1</vt:lpstr>
      <vt:lpstr>Cronograma!Area_de_impressao</vt:lpstr>
      <vt:lpstr>Plan1!Area_de_impressao</vt:lpstr>
      <vt:lpstr>Planilha!Area_de_impressao</vt:lpstr>
      <vt:lpstr>Planilha!Titulos_de_impressao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bordini</cp:lastModifiedBy>
  <cp:lastPrinted>2022-06-06T14:44:43Z</cp:lastPrinted>
  <dcterms:created xsi:type="dcterms:W3CDTF">2014-10-13T17:21:51Z</dcterms:created>
  <dcterms:modified xsi:type="dcterms:W3CDTF">2022-06-06T14:44:50Z</dcterms:modified>
</cp:coreProperties>
</file>