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1" activeTab="1"/>
  </bookViews>
  <sheets>
    <sheet name="Plan1" sheetId="1" r:id="rId1"/>
    <sheet name="IMPRESSOS" sheetId="10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M87" i="10"/>
  <c r="M86"/>
  <c r="M85"/>
  <c r="M80"/>
  <c r="M79"/>
  <c r="S74"/>
  <c r="S73"/>
  <c r="S72"/>
  <c r="S71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54" s="1"/>
  <c r="M24"/>
  <c r="M19"/>
  <c r="M18"/>
  <c r="M17"/>
  <c r="M16"/>
  <c r="M15"/>
  <c r="M14"/>
  <c r="M13"/>
  <c r="M12"/>
  <c r="M11"/>
  <c r="M10"/>
  <c r="M9"/>
  <c r="M8"/>
  <c r="M7"/>
  <c r="M6"/>
  <c r="K87"/>
  <c r="I87"/>
  <c r="G87"/>
  <c r="K81"/>
  <c r="I81"/>
  <c r="G81"/>
  <c r="Q75"/>
  <c r="O75"/>
  <c r="M75"/>
  <c r="K75"/>
  <c r="I75"/>
  <c r="G75"/>
  <c r="K64"/>
  <c r="I64"/>
  <c r="G64"/>
  <c r="K54"/>
  <c r="I54"/>
  <c r="G54"/>
  <c r="K20"/>
  <c r="I20"/>
  <c r="G20"/>
  <c r="M81"/>
  <c r="M64"/>
  <c r="M20"/>
  <c r="L86"/>
  <c r="K86"/>
  <c r="I86"/>
  <c r="G86"/>
  <c r="L85"/>
  <c r="K85"/>
  <c r="I85"/>
  <c r="G85"/>
  <c r="L80"/>
  <c r="K80"/>
  <c r="I80"/>
  <c r="G80"/>
  <c r="L79"/>
  <c r="K79"/>
  <c r="I79"/>
  <c r="G79"/>
  <c r="R74"/>
  <c r="Q74"/>
  <c r="O74"/>
  <c r="M74"/>
  <c r="K74"/>
  <c r="I74"/>
  <c r="G74"/>
  <c r="R73"/>
  <c r="Q73"/>
  <c r="O73"/>
  <c r="M73"/>
  <c r="K73"/>
  <c r="I73"/>
  <c r="G73"/>
  <c r="R72"/>
  <c r="Q72"/>
  <c r="O72"/>
  <c r="M72"/>
  <c r="K72"/>
  <c r="I72"/>
  <c r="G72"/>
  <c r="R71"/>
  <c r="Q71"/>
  <c r="O71"/>
  <c r="M71"/>
  <c r="K71"/>
  <c r="I71"/>
  <c r="G71"/>
  <c r="L63"/>
  <c r="K63"/>
  <c r="I63"/>
  <c r="G63"/>
  <c r="M63" s="1"/>
  <c r="L62"/>
  <c r="K62"/>
  <c r="I62"/>
  <c r="G62"/>
  <c r="M62" s="1"/>
  <c r="L61"/>
  <c r="K61"/>
  <c r="I61"/>
  <c r="G61"/>
  <c r="M61" s="1"/>
  <c r="L60"/>
  <c r="K60"/>
  <c r="I60"/>
  <c r="G60"/>
  <c r="M60" s="1"/>
  <c r="L59"/>
  <c r="K59"/>
  <c r="I59"/>
  <c r="G59"/>
  <c r="M59" s="1"/>
  <c r="L58"/>
  <c r="K58"/>
  <c r="I58"/>
  <c r="G58"/>
  <c r="M58" s="1"/>
  <c r="L53"/>
  <c r="K53"/>
  <c r="I53"/>
  <c r="G53"/>
  <c r="L52"/>
  <c r="K52"/>
  <c r="I52"/>
  <c r="G52"/>
  <c r="L51"/>
  <c r="K51"/>
  <c r="I51"/>
  <c r="G51"/>
  <c r="L50"/>
  <c r="K50"/>
  <c r="I50"/>
  <c r="G50"/>
  <c r="L49"/>
  <c r="K49"/>
  <c r="I49"/>
  <c r="G49"/>
  <c r="L48"/>
  <c r="K48"/>
  <c r="I48"/>
  <c r="G48"/>
  <c r="L47"/>
  <c r="K47"/>
  <c r="I47"/>
  <c r="G47"/>
  <c r="L46"/>
  <c r="K46"/>
  <c r="I46"/>
  <c r="G46"/>
  <c r="L45"/>
  <c r="K45"/>
  <c r="I45"/>
  <c r="G45"/>
  <c r="L44"/>
  <c r="K44"/>
  <c r="I44"/>
  <c r="G44"/>
  <c r="L43"/>
  <c r="K43"/>
  <c r="I43"/>
  <c r="G43"/>
  <c r="L42"/>
  <c r="K42"/>
  <c r="I42"/>
  <c r="G42"/>
  <c r="L41"/>
  <c r="K41"/>
  <c r="I41"/>
  <c r="G41"/>
  <c r="L40"/>
  <c r="K40"/>
  <c r="I40"/>
  <c r="G40"/>
  <c r="L39"/>
  <c r="K39"/>
  <c r="I39"/>
  <c r="G39"/>
  <c r="L38"/>
  <c r="K38"/>
  <c r="I38"/>
  <c r="G38"/>
  <c r="L37"/>
  <c r="K37"/>
  <c r="I37"/>
  <c r="G37"/>
  <c r="L36"/>
  <c r="K36"/>
  <c r="I36"/>
  <c r="G36"/>
  <c r="L35"/>
  <c r="K35"/>
  <c r="I35"/>
  <c r="G35"/>
  <c r="L34"/>
  <c r="K34"/>
  <c r="I34"/>
  <c r="G34"/>
  <c r="L33"/>
  <c r="K33"/>
  <c r="I33"/>
  <c r="G33"/>
  <c r="L32"/>
  <c r="K32"/>
  <c r="I32"/>
  <c r="G32"/>
  <c r="L31"/>
  <c r="K31"/>
  <c r="I31"/>
  <c r="G31"/>
  <c r="L30"/>
  <c r="K30"/>
  <c r="I30"/>
  <c r="G30"/>
  <c r="L29"/>
  <c r="K29"/>
  <c r="I29"/>
  <c r="G29"/>
  <c r="L28"/>
  <c r="K28"/>
  <c r="I28"/>
  <c r="G28"/>
  <c r="L27"/>
  <c r="K27"/>
  <c r="I27"/>
  <c r="G27"/>
  <c r="L26"/>
  <c r="K26"/>
  <c r="I26"/>
  <c r="G26"/>
  <c r="L25"/>
  <c r="K25"/>
  <c r="I25"/>
  <c r="G25"/>
  <c r="L24"/>
  <c r="K24"/>
  <c r="I24"/>
  <c r="G24"/>
  <c r="L19"/>
  <c r="K19"/>
  <c r="I19"/>
  <c r="G19"/>
  <c r="L18"/>
  <c r="K18"/>
  <c r="I18"/>
  <c r="G18"/>
  <c r="L17"/>
  <c r="K17"/>
  <c r="I17"/>
  <c r="G17"/>
  <c r="L16"/>
  <c r="K16"/>
  <c r="I16"/>
  <c r="G16"/>
  <c r="L15"/>
  <c r="K15"/>
  <c r="I15"/>
  <c r="G15"/>
  <c r="L14"/>
  <c r="K14"/>
  <c r="I14"/>
  <c r="G14"/>
  <c r="L13"/>
  <c r="K13"/>
  <c r="I13"/>
  <c r="G13"/>
  <c r="L12"/>
  <c r="K12"/>
  <c r="I12"/>
  <c r="G12"/>
  <c r="L11"/>
  <c r="K11"/>
  <c r="I11"/>
  <c r="G11"/>
  <c r="L10"/>
  <c r="K10"/>
  <c r="I10"/>
  <c r="G10"/>
  <c r="L9"/>
  <c r="K9"/>
  <c r="I9"/>
  <c r="G9"/>
  <c r="L8"/>
  <c r="K8"/>
  <c r="I8"/>
  <c r="G8"/>
  <c r="L7"/>
  <c r="K7"/>
  <c r="I7"/>
  <c r="G7"/>
  <c r="L6"/>
  <c r="K6"/>
  <c r="I6"/>
  <c r="G6"/>
  <c r="S75" l="1"/>
  <c r="M89" s="1"/>
</calcChain>
</file>

<file path=xl/sharedStrings.xml><?xml version="1.0" encoding="utf-8"?>
<sst xmlns="http://schemas.openxmlformats.org/spreadsheetml/2006/main" count="311" uniqueCount="138">
  <si>
    <t>Prefeitura Municipal de Cordeirópolis</t>
  </si>
  <si>
    <t>Firma: JOSÉ ROBERTO MODENESI &amp; CIA LTDA</t>
  </si>
  <si>
    <t>Firma: FABRICIO CAMPOS DE OLIVEIRA PRODUÇÕES EIRELI-ME</t>
  </si>
  <si>
    <t>Firma: NELSON ULIANI JUNIOR ME</t>
  </si>
  <si>
    <t>DEPARTAMENTO DE SUPRIMENTOS</t>
  </si>
  <si>
    <t>Fone:  (19)34562019</t>
  </si>
  <si>
    <t>Fone: (19) 34933653</t>
  </si>
  <si>
    <t>Fone: (19)997179056</t>
  </si>
  <si>
    <t>COLETA DE PREÇOS</t>
  </si>
  <si>
    <t>CNPJ: 15.805.439/0001-69</t>
  </si>
  <si>
    <t>CNPJ:18.051.427/0001-54</t>
  </si>
  <si>
    <t>CNPJ: 09.496.047/0001-62</t>
  </si>
  <si>
    <t>ITEM</t>
  </si>
  <si>
    <t>UNID.</t>
  </si>
  <si>
    <t>QUANT.</t>
  </si>
  <si>
    <t>MATERIAL</t>
  </si>
  <si>
    <t>PREÇO UNITÁRO</t>
  </si>
  <si>
    <t>PREÇO          TOTAL</t>
  </si>
  <si>
    <t>MÉDIA TOTAL ITEM</t>
  </si>
  <si>
    <t>MÉDIA UNITARIA</t>
  </si>
  <si>
    <t>Diária</t>
  </si>
  <si>
    <t>Palco (08 m x 06m)</t>
  </si>
  <si>
    <t>Metro linear</t>
  </si>
  <si>
    <t>Fechamento</t>
  </si>
  <si>
    <t>Grades de Proteção</t>
  </si>
  <si>
    <t>Arquibancada</t>
  </si>
  <si>
    <r>
      <t>M</t>
    </r>
    <r>
      <rPr>
        <vertAlign val="superscript"/>
        <sz val="11"/>
        <rFont val="Cambria"/>
        <family val="1"/>
      </rPr>
      <t>2</t>
    </r>
    <r>
      <rPr>
        <sz val="11"/>
        <rFont val="Cambria"/>
        <family val="1"/>
      </rPr>
      <t>/dia</t>
    </r>
  </si>
  <si>
    <t>Piso EasyFloor</t>
  </si>
  <si>
    <t>Praticáveis</t>
  </si>
  <si>
    <t>Cobertura Piramidais (10m x 10m)</t>
  </si>
  <si>
    <t>Cobertura Piramidais (05m x 05m)</t>
  </si>
  <si>
    <t>Cobertura Piramidais (04m x 04m)</t>
  </si>
  <si>
    <t>House-Mix</t>
  </si>
  <si>
    <t>Camarotes – modelo 1</t>
  </si>
  <si>
    <t>Camarotes – modelo 2</t>
  </si>
  <si>
    <t>Tablado</t>
  </si>
  <si>
    <t>Painel de LED</t>
  </si>
  <si>
    <t>diária</t>
  </si>
  <si>
    <t xml:space="preserve">Palco (12m x 08m) </t>
  </si>
  <si>
    <t xml:space="preserve">Torres de PA </t>
  </si>
  <si>
    <t>Camarim Octanorm</t>
  </si>
  <si>
    <t xml:space="preserve">Stands </t>
  </si>
  <si>
    <t xml:space="preserve">Sistema de som de grande porte </t>
  </si>
  <si>
    <t xml:space="preserve">Sistema de iluminação de grande porte </t>
  </si>
  <si>
    <t xml:space="preserve">Geradores - 300kva </t>
  </si>
  <si>
    <t>DEPARTAMENTO:</t>
  </si>
  <si>
    <t>MÉDIA TOTAL</t>
  </si>
  <si>
    <t>OBSERVAÇÃO:</t>
  </si>
  <si>
    <t>COLETOR:</t>
  </si>
  <si>
    <t>VISTO:</t>
  </si>
  <si>
    <t>A3, impressão 4x0 cores, em papel couchê 350 gr, laminação fosca,faca,verniz reserva,faca especial.Tiragem 250 Unidades</t>
  </si>
  <si>
    <t>A3, impressão 4x4 cores, em papel couchê 150 gr,laminação brilho ,ate 3 dobras,faca especial.Tiragem 1000 Unidades</t>
  </si>
  <si>
    <t>A3, impressão 4x0 cores, em papel couchê 150 gr.Tiragem 100 Unidades</t>
  </si>
  <si>
    <t>A2, impressão 4x0 cores, em papel couchê 150 gr.Tiragem 100 Unidades</t>
  </si>
  <si>
    <t>A4, impressão 4x0 cores, em papel couchê 150 gr,ate 3 dobras.Tiragem 1000 Unidades</t>
  </si>
  <si>
    <t>A4, impressão 4x4 cores, em papel couchê 150 gr, ate 3 dobras.Tiragem 1000 Unidades</t>
  </si>
  <si>
    <t>A5, impressão 4x0 cores, em papel couchê 150 gr, ate 2 dobras.Tiragem 1000 Unidades</t>
  </si>
  <si>
    <t>A5, impressão 4x4 cores, em papel couchê 150 gr, ate 2 dobras.Tiragem 1000 Unidades</t>
  </si>
  <si>
    <t>A6, impressão 4x0 cores, em papel couchê 150 gr.Tiragem 1000 Unidades</t>
  </si>
  <si>
    <t>A6, impressão 4x4 cores, em papel couchê 150 gr.Tiragem 1000 Unidades</t>
  </si>
  <si>
    <t>Cartão 9x5cm, impressão 4x4 cores, em papel couchê 350 gr.laminaçãofosca,verniz localizado,faca especial.Tiragem 100 Unidades</t>
  </si>
  <si>
    <t>Cartilhas, 16 páginas (capa inclusa), 4 lâminas, 4x4, formato A3, miolo couchê 115gr, com capa e contra capa 4x4, papel couchê 150gr, 2 grampos,laminação BOPP brilho.Tiragem 1000 Unidades</t>
  </si>
  <si>
    <t>Cartilhas, 16 páginas (capa inclusa), 4 lâminas, 4x4, formato A4, miolo couchê 115gr, com capa e contra capa 4x4, papel couchê 150gr, 2 grampos,laminação BOPP brilho.Tiragem 1000 Unidades</t>
  </si>
  <si>
    <t>Cartilhas, 16 páginas (capa inclusa), 4 lâminas, 4x4, formato A5, miolo couchê 115gr, com capa e contra capa 4x4, papel couchê 150gr, 2 grampos,laminação BOPP brilho.Tiragem 1000 Unidades</t>
  </si>
  <si>
    <t>Firma:MARQUINHOS ARTES GRAFICA LTDA</t>
  </si>
  <si>
    <t>Fone:  (14) 37622343</t>
  </si>
  <si>
    <t>CNPJ: 02.533.237/0001-63</t>
  </si>
  <si>
    <t>Formulário Impresso em off set 70g - 1x0 cor - medindo 21x29,7cm - blocado com 100 folhas - Tiragem 20 Blocos</t>
  </si>
  <si>
    <t>Formulário Impresso em off set 70g - 1x1 cor - medindo 21x29,7cm - blocado com 100 folhas - Tiragem 20 Blocos</t>
  </si>
  <si>
    <t>Formulário Impresso em off set 70g - 1x0 cor - medindo 21x16cm - blocado com 100 folhas - Tiragem 20 Blocos</t>
  </si>
  <si>
    <t>Formulário Impresso em off set 70g - 1x1 cor - medindo 21x16cm - blocado com 100 folhas - Tiragem 20 Blocos</t>
  </si>
  <si>
    <t>Formulário Impresso em off set 70g - 1x0 cor - medindo 10x15cm - blocado com 100 folhas - Tiragem 20 Blocos</t>
  </si>
  <si>
    <t>Formulário Impresso em off set 70g - 1x1 cor - medindo 10x15cm - blocado com 100 folhas - Tiragem 20 Blocos</t>
  </si>
  <si>
    <t>Formulário Impresso em off set 70g - 4x0 cor - medindo 21x29,7cm - blocado com 100 folhas - Tiragem 20 Blocos</t>
  </si>
  <si>
    <t>Formulário Impresso em off set 70g - 4x4 cor - medindo 21x29,7cm - blocado com 100 folhas - Tiragem 20 Blocos</t>
  </si>
  <si>
    <t>Formulário Impresso em off set 70g - 4x0 cor - medindo 21x16cm - blocado com 100 folhas - Tiragem 20 Blocos</t>
  </si>
  <si>
    <t>Formulário Impresso em off set 70g - 4x4 cor - medindo 21x16cm - blocado com 100 folhas - Tiragem 20 Blocos</t>
  </si>
  <si>
    <t>Formulário Impresso em off set 70g - 4x0 cor - medindo 10x15cm - blocado com 100 folhas - Tiragem 20 Blocos</t>
  </si>
  <si>
    <t>Formulário Impresso em off set 70g - 4x4 cor - medindo 10x15cm - blocado com 100 folhas - Tiragem 20 Blocos</t>
  </si>
  <si>
    <t>Formulário Impresso em off set 180g - 1x0 cor - medindo 21x29,7cm - Tiragem 3000 unidades</t>
  </si>
  <si>
    <t>Formulário Impresso em off set 180g 180g - 1x1 cor - medindo 21x29,7cm - Tiragem 3000 unidades</t>
  </si>
  <si>
    <t>Formulário Impresso em off set 180g  - 1x0 cor - medindo 21x16 cm  - Tiragem  3000 unidades</t>
  </si>
  <si>
    <t>Formulário Impresso em off set 180g - 1x1 cor - medindo 21x16cm - Tiragem  3000 unidades</t>
  </si>
  <si>
    <t>Formulário Impresso em off set 180g - 1x0 cor - medindo 10x15 cm  - Tiragem  3000 unidades</t>
  </si>
  <si>
    <t>Formulário Impresso em off set 180g - 1x1 cor - medindo 10x15cm  - Tiragem  3000 unidades</t>
  </si>
  <si>
    <t>Formulário Impresso em off set 180g - 4x0 cor - medindo 21x29,7cm - Tiragem 3000 unidades</t>
  </si>
  <si>
    <t>Formulário Impresso em off set 180g - 4x4 cor - medindo 21x29,7cm  - Tiragem 3000 unidades</t>
  </si>
  <si>
    <t>Formulário Impresso em off set 180g - 4x0 cor - medindo 21x16 cm - Tiragem 3000 unidades</t>
  </si>
  <si>
    <t>Formulário Impresso em off set 180g - 4x4 cor - medindo 21x16cm  - Tiragem 3000 unidades</t>
  </si>
  <si>
    <t>Formulário Impresso em off set 180g - 4x0 cor - medindo 10x15 cm  - Tiragem 3000 unidades</t>
  </si>
  <si>
    <t>Formulário Impresso em off set 180g - 4x4 cor - medindo 10x15cm  - Tiragem 3000 unidades</t>
  </si>
  <si>
    <t>Formulário Impresso em papel off set 70g - 1x0 cor - medindo 21x29,7cm - blocado com 50x2 vias - carbono one time - Tiragem 30 Blocos</t>
  </si>
  <si>
    <t>Formulário Impresso em papel off set 70g - 1x0 cor - medindo 21x16cm - blocado com 50x2 vias - carbono one time - Tiragem 30 Blocos</t>
  </si>
  <si>
    <t>Formulário Impresso em papel off set 70g - 1x0 cor - medindo 10x15cm - blocado com 50x2 vias - carbono one time - Tiragem 30 Blocos</t>
  </si>
  <si>
    <t>Formulário Impresso em papel off set 70g - 4x0 cor - medindo 21x29,7cm - blocado com 50x2 vias - carbono one time - Tiragem 30 Blocos</t>
  </si>
  <si>
    <t>Formulário Impresso em papel off set 70g - 4x0 cor - medindo 21x16cm - blocado com 50x2 vias - carbono one time - Tiragem 30 Blocos</t>
  </si>
  <si>
    <t>Formulário Impresso em papel off set 70g - 4x0 cor - medindo 10x15cm - blocado com 50x2 vias - carbono one time - Tiragem 30 Blocos</t>
  </si>
  <si>
    <t>Envelope Branco Oficio 114x229mm - 1x0 cor - 75g - Tiragem 1000 Unidades</t>
  </si>
  <si>
    <t>Envelope Branco Oficio 114x229mm - 4x0 cor - 75g - faca especial - Tiragem 1000 Unidades</t>
  </si>
  <si>
    <t>Envelope Branco 260x360mm - 1x0 cor - 90g - Tiragem 250 Unidades</t>
  </si>
  <si>
    <t>Envelope Branco 260x360mm - 4x0 cor - 90g - faca especial - Tiragem 250 Unidades</t>
  </si>
  <si>
    <t>Envelope Kraft 260x360mm - 1x0 cor - 80g - Tiragem 250 Unidades</t>
  </si>
  <si>
    <t>Envelope Kraft 260x360mm - 4x0 cor - 80g - Tiragem 250 Unidades</t>
  </si>
  <si>
    <t>Serviços de produção de comunicação visual BANNER; confeccionado em lona, impressão digital 4x0 cores; Acabamento tipo Banner com 02 bastonetes com ponteiras e corda para pendurar no tamanho 70cm x 1m.</t>
  </si>
  <si>
    <t>Serviços de produção de comunicação visual BANNER; confeccionado em lona, impressão digital 4x0 cores; Acabamento tipo Banner com 02 bastonetes com ponteiras e corda para pendurar no tamanho 80 x 120cm.</t>
  </si>
  <si>
    <t>Confecção de faixas em lona, 4x0 cores e acabamento em madeira com ponteira. Medidas: 5m x 1m, conforme memorial descritivo.</t>
  </si>
  <si>
    <t>Confecção de faixas em lona, 4x0 cores e acabamento em madeira com ponteira. Medidas: 3m x 1m, conforme memorial descritivo.</t>
  </si>
  <si>
    <t>Impressão de jornal informativo no formato tabloide germânico. Modelo com 8 páginas em papel off set 75g. Acabamento: grampo cavalo</t>
  </si>
  <si>
    <t>Impressão de jornal informativo no formato tabloide germânico. Modelo com 16 páginas em papel off set 75g. Acabamento: grampo cavalo</t>
  </si>
  <si>
    <t>Impressão de revista informativa noformato (190x275mm) off set 75g / 4x4 cores, com 08 páginas. Acabamento: grampo cavalo</t>
  </si>
  <si>
    <t>Impressão de revista informativa no formato (190x275mm) off set 75g / 4x4 cores, com 16 páginas. Acabamento: grampo cavalo</t>
  </si>
  <si>
    <t>BLOCO</t>
  </si>
  <si>
    <t>Firma: FLEX NEGOCIOS E SERVIÇOS LTDA ME</t>
  </si>
  <si>
    <t>Fone: (11) 4533-1895</t>
  </si>
  <si>
    <t>CNPJ:21.559.378/0001-08</t>
  </si>
  <si>
    <t>Firma: VIEIRA, ALMEIDA E BARROS GRAFICA &amp; EDITORA LTDA</t>
  </si>
  <si>
    <t>Fone: (19)982217052</t>
  </si>
  <si>
    <t>CNPJ: 02.746.845/0001-56</t>
  </si>
  <si>
    <t>Firma: WANDERLEI NUNES DE AZEVEDO COMUNICAÇÃO VISUAL ME</t>
  </si>
  <si>
    <t>Fone: (19)981196150</t>
  </si>
  <si>
    <t>CNPJ:10859224000107</t>
  </si>
  <si>
    <t>Firma:LHD BRASUK ENGENHARIA DE FINALIZAÇÃO EIRELI ME</t>
  </si>
  <si>
    <t>Fone: (19)35231020</t>
  </si>
  <si>
    <t>CNPJ: 28.347.459/0001-85</t>
  </si>
  <si>
    <t>Firma: GRAFICA INOVAÇÃO</t>
  </si>
  <si>
    <t>Fone: (19)35454324</t>
  </si>
  <si>
    <t>CNPJ: 08.987.082/0001-11</t>
  </si>
  <si>
    <t>TOTAL</t>
  </si>
  <si>
    <t>LOTE II</t>
  </si>
  <si>
    <t>LOTE III</t>
  </si>
  <si>
    <t>LOTE V</t>
  </si>
  <si>
    <t>LOTE VI</t>
  </si>
  <si>
    <t>TOTAL GERAL</t>
  </si>
  <si>
    <t>COLETA DE PREÇOS-  LOTE 4</t>
  </si>
  <si>
    <t>MÉDIAS</t>
  </si>
  <si>
    <t>UNITARIA</t>
  </si>
  <si>
    <t>UNITÁRIA</t>
  </si>
  <si>
    <r>
      <t xml:space="preserve">COLETA DE PREÇOS-  </t>
    </r>
    <r>
      <rPr>
        <b/>
        <i/>
        <sz val="9"/>
        <rFont val="Arial"/>
        <family val="2"/>
      </rPr>
      <t>LOTE 1</t>
    </r>
  </si>
</sst>
</file>

<file path=xl/styles.xml><?xml version="1.0" encoding="utf-8"?>
<styleSheet xmlns="http://schemas.openxmlformats.org/spreadsheetml/2006/main">
  <numFmts count="2">
    <numFmt numFmtId="44" formatCode="_-&quot;R$&quot;* #,##0.00_-;\-&quot;R$&quot;* #,##0.00_-;_-&quot;R$&quot;* &quot;-&quot;??_-;_-@_-"/>
    <numFmt numFmtId="43" formatCode="_-* #,##0.00_-;\-* #,##0.00_-;_-* &quot;-&quot;??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1"/>
      <name val="Cambria"/>
      <family val="1"/>
    </font>
    <font>
      <sz val="12"/>
      <name val="Cambria"/>
      <family val="1"/>
    </font>
    <font>
      <vertAlign val="superscript"/>
      <sz val="11"/>
      <name val="Cambria"/>
      <family val="1"/>
    </font>
    <font>
      <sz val="11"/>
      <color theme="1"/>
      <name val="Calibri"/>
      <family val="2"/>
      <scheme val="minor"/>
    </font>
    <font>
      <b/>
      <i/>
      <sz val="9"/>
      <name val="Arial"/>
      <family val="2"/>
    </font>
    <font>
      <i/>
      <sz val="9"/>
      <name val="Arial"/>
      <family val="2"/>
    </font>
    <font>
      <b/>
      <i/>
      <sz val="12"/>
      <name val="Arial"/>
      <family val="2"/>
    </font>
    <font>
      <i/>
      <sz val="11"/>
      <color theme="1"/>
      <name val="Calibri"/>
      <family val="2"/>
      <scheme val="minor"/>
    </font>
    <font>
      <i/>
      <sz val="9"/>
      <name val="Cambria"/>
      <family val="1"/>
    </font>
    <font>
      <i/>
      <sz val="9"/>
      <color rgb="FF000000"/>
      <name val="Calibri"/>
      <family val="2"/>
      <scheme val="minor"/>
    </font>
    <font>
      <b/>
      <i/>
      <sz val="9"/>
      <color indexed="8"/>
      <name val="Arial"/>
      <family val="2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  <font>
      <i/>
      <sz val="8"/>
      <name val="Cambria"/>
      <family val="1"/>
    </font>
    <font>
      <i/>
      <sz val="8"/>
      <color rgb="FF000000"/>
      <name val="Times New Roman"/>
      <family val="1"/>
    </font>
    <font>
      <b/>
      <i/>
      <sz val="8"/>
      <color indexed="8"/>
      <name val="Arial"/>
      <family val="2"/>
    </font>
    <font>
      <i/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88">
    <xf numFmtId="0" fontId="0" fillId="0" borderId="0" xfId="0"/>
    <xf numFmtId="0" fontId="2" fillId="0" borderId="1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3" xfId="1" applyFont="1" applyBorder="1"/>
    <xf numFmtId="4" fontId="7" fillId="2" borderId="3" xfId="1" applyNumberFormat="1" applyFont="1" applyFill="1" applyBorder="1" applyAlignment="1">
      <alignment horizontal="center" vertical="center" wrapText="1"/>
    </xf>
    <xf numFmtId="4" fontId="7" fillId="4" borderId="3" xfId="1" applyNumberFormat="1" applyFont="1" applyFill="1" applyBorder="1" applyAlignment="1">
      <alignment horizontal="center" vertical="top" wrapText="1"/>
    </xf>
    <xf numFmtId="0" fontId="7" fillId="5" borderId="3" xfId="1" applyFont="1" applyFill="1" applyBorder="1" applyAlignment="1">
      <alignment horizontal="center"/>
    </xf>
    <xf numFmtId="4" fontId="7" fillId="5" borderId="3" xfId="1" applyNumberFormat="1" applyFont="1" applyFill="1" applyBorder="1" applyAlignment="1">
      <alignment horizontal="center" vertical="center" wrapText="1"/>
    </xf>
    <xf numFmtId="4" fontId="7" fillId="5" borderId="3" xfId="1" applyNumberFormat="1" applyFont="1" applyFill="1" applyBorder="1" applyAlignment="1">
      <alignment horizontal="center" vertical="top" wrapText="1"/>
    </xf>
    <xf numFmtId="0" fontId="1" fillId="0" borderId="4" xfId="1" applyBorder="1" applyAlignment="1">
      <alignment horizontal="center"/>
    </xf>
    <xf numFmtId="4" fontId="3" fillId="0" borderId="4" xfId="1" applyNumberFormat="1" applyFont="1" applyBorder="1"/>
    <xf numFmtId="4" fontId="3" fillId="3" borderId="4" xfId="1" applyNumberFormat="1" applyFont="1" applyFill="1" applyBorder="1"/>
    <xf numFmtId="4" fontId="3" fillId="0" borderId="4" xfId="1" applyNumberFormat="1" applyFont="1" applyBorder="1" applyAlignment="1">
      <alignment horizontal="right"/>
    </xf>
    <xf numFmtId="4" fontId="9" fillId="2" borderId="4" xfId="1" applyNumberFormat="1" applyFont="1" applyFill="1" applyBorder="1" applyAlignment="1">
      <alignment horizontal="center"/>
    </xf>
    <xf numFmtId="4" fontId="6" fillId="4" borderId="4" xfId="1" applyNumberFormat="1" applyFont="1" applyFill="1" applyBorder="1" applyAlignment="1">
      <alignment horizontal="center"/>
    </xf>
    <xf numFmtId="4" fontId="3" fillId="6" borderId="5" xfId="1" applyNumberFormat="1" applyFont="1" applyFill="1" applyBorder="1"/>
    <xf numFmtId="0" fontId="10" fillId="0" borderId="6" xfId="1" applyFont="1" applyBorder="1" applyAlignment="1">
      <alignment horizontal="justify" vertical="top"/>
    </xf>
    <xf numFmtId="0" fontId="10" fillId="0" borderId="7" xfId="1" applyFont="1" applyBorder="1" applyAlignment="1">
      <alignment horizontal="justify" vertical="top"/>
    </xf>
    <xf numFmtId="0" fontId="10" fillId="0" borderId="7" xfId="1" applyFont="1" applyBorder="1" applyAlignment="1">
      <alignment horizontal="left" vertical="top"/>
    </xf>
    <xf numFmtId="0" fontId="11" fillId="0" borderId="7" xfId="1" applyFont="1" applyBorder="1"/>
    <xf numFmtId="0" fontId="10" fillId="0" borderId="6" xfId="1" applyFont="1" applyBorder="1" applyAlignment="1">
      <alignment horizontal="center" vertical="top"/>
    </xf>
    <xf numFmtId="0" fontId="10" fillId="0" borderId="7" xfId="1" applyFont="1" applyBorder="1" applyAlignment="1">
      <alignment horizontal="center" vertical="top"/>
    </xf>
    <xf numFmtId="0" fontId="11" fillId="0" borderId="7" xfId="1" applyFont="1" applyBorder="1" applyAlignment="1">
      <alignment horizontal="center"/>
    </xf>
    <xf numFmtId="3" fontId="10" fillId="0" borderId="7" xfId="1" applyNumberFormat="1" applyFont="1" applyBorder="1" applyAlignment="1">
      <alignment horizontal="center" vertical="top"/>
    </xf>
    <xf numFmtId="0" fontId="10" fillId="0" borderId="7" xfId="1" applyFont="1" applyBorder="1" applyAlignment="1">
      <alignment horizontal="center"/>
    </xf>
    <xf numFmtId="0" fontId="17" fillId="0" borderId="0" xfId="0" applyFont="1"/>
    <xf numFmtId="0" fontId="14" fillId="5" borderId="22" xfId="1" applyFont="1" applyFill="1" applyBorder="1" applyAlignment="1">
      <alignment horizontal="center" vertical="center"/>
    </xf>
    <xf numFmtId="4" fontId="14" fillId="5" borderId="22" xfId="1" applyNumberFormat="1" applyFont="1" applyFill="1" applyBorder="1" applyAlignment="1">
      <alignment horizontal="center" vertical="center" wrapText="1"/>
    </xf>
    <xf numFmtId="4" fontId="14" fillId="2" borderId="22" xfId="1" applyNumberFormat="1" applyFont="1" applyFill="1" applyBorder="1" applyAlignment="1">
      <alignment horizontal="center" vertical="center" wrapText="1"/>
    </xf>
    <xf numFmtId="4" fontId="14" fillId="4" borderId="22" xfId="1" applyNumberFormat="1" applyFont="1" applyFill="1" applyBorder="1" applyAlignment="1">
      <alignment horizontal="center" vertical="center" wrapText="1"/>
    </xf>
    <xf numFmtId="0" fontId="15" fillId="0" borderId="4" xfId="1" applyFont="1" applyBorder="1" applyAlignment="1">
      <alignment horizontal="center"/>
    </xf>
    <xf numFmtId="0" fontId="18" fillId="0" borderId="4" xfId="1" applyFont="1" applyBorder="1" applyAlignment="1">
      <alignment horizontal="center" vertical="top"/>
    </xf>
    <xf numFmtId="3" fontId="18" fillId="0" borderId="4" xfId="1" applyNumberFormat="1" applyFont="1" applyBorder="1" applyAlignment="1">
      <alignment horizontal="center" vertical="top"/>
    </xf>
    <xf numFmtId="0" fontId="19" fillId="0" borderId="4" xfId="0" applyFont="1" applyBorder="1" applyAlignment="1">
      <alignment vertical="top" wrapText="1"/>
    </xf>
    <xf numFmtId="4" fontId="15" fillId="6" borderId="4" xfId="1" applyNumberFormat="1" applyFont="1" applyFill="1" applyBorder="1" applyAlignment="1">
      <alignment vertical="center"/>
    </xf>
    <xf numFmtId="4" fontId="15" fillId="0" borderId="4" xfId="1" applyNumberFormat="1" applyFont="1" applyBorder="1" applyAlignment="1">
      <alignment vertical="center"/>
    </xf>
    <xf numFmtId="4" fontId="15" fillId="3" borderId="4" xfId="1" applyNumberFormat="1" applyFont="1" applyFill="1" applyBorder="1" applyAlignment="1">
      <alignment vertical="center"/>
    </xf>
    <xf numFmtId="4" fontId="15" fillId="0" borderId="4" xfId="1" applyNumberFormat="1" applyFont="1" applyBorder="1" applyAlignment="1">
      <alignment horizontal="right" vertical="center"/>
    </xf>
    <xf numFmtId="43" fontId="20" fillId="2" borderId="4" xfId="2" applyFont="1" applyFill="1" applyBorder="1" applyAlignment="1">
      <alignment horizontal="center" vertical="center"/>
    </xf>
    <xf numFmtId="43" fontId="14" fillId="4" borderId="4" xfId="2" applyFont="1" applyFill="1" applyBorder="1" applyAlignment="1">
      <alignment horizontal="center" vertical="center"/>
    </xf>
    <xf numFmtId="0" fontId="19" fillId="0" borderId="4" xfId="0" applyFont="1" applyBorder="1" applyAlignment="1">
      <alignment horizontal="justify" vertical="top" wrapText="1"/>
    </xf>
    <xf numFmtId="43" fontId="14" fillId="2" borderId="8" xfId="2" applyFont="1" applyFill="1" applyBorder="1" applyAlignment="1">
      <alignment wrapText="1"/>
    </xf>
    <xf numFmtId="0" fontId="21" fillId="0" borderId="0" xfId="1" applyFont="1" applyBorder="1" applyAlignment="1">
      <alignment horizontal="center" vertical="center" wrapText="1"/>
    </xf>
    <xf numFmtId="4" fontId="14" fillId="0" borderId="0" xfId="1" applyNumberFormat="1" applyFont="1" applyFill="1" applyBorder="1" applyAlignment="1">
      <alignment horizontal="right" wrapText="1"/>
    </xf>
    <xf numFmtId="43" fontId="14" fillId="0" borderId="0" xfId="2" applyFont="1" applyFill="1" applyBorder="1" applyAlignment="1">
      <alignment horizontal="right" wrapText="1"/>
    </xf>
    <xf numFmtId="0" fontId="23" fillId="0" borderId="4" xfId="0" applyFont="1" applyBorder="1" applyAlignment="1">
      <alignment wrapText="1"/>
    </xf>
    <xf numFmtId="4" fontId="14" fillId="0" borderId="0" xfId="1" applyNumberFormat="1" applyFont="1" applyBorder="1" applyAlignment="1">
      <alignment horizontal="right" vertical="top"/>
    </xf>
    <xf numFmtId="43" fontId="14" fillId="0" borderId="0" xfId="2" applyFont="1" applyBorder="1" applyAlignment="1">
      <alignment horizontal="right" vertical="top"/>
    </xf>
    <xf numFmtId="0" fontId="24" fillId="5" borderId="22" xfId="1" applyFont="1" applyFill="1" applyBorder="1" applyAlignment="1">
      <alignment horizontal="center"/>
    </xf>
    <xf numFmtId="4" fontId="24" fillId="5" borderId="22" xfId="1" applyNumberFormat="1" applyFont="1" applyFill="1" applyBorder="1" applyAlignment="1">
      <alignment horizontal="center" vertical="center" wrapText="1"/>
    </xf>
    <xf numFmtId="4" fontId="24" fillId="5" borderId="22" xfId="1" applyNumberFormat="1" applyFont="1" applyFill="1" applyBorder="1" applyAlignment="1">
      <alignment horizontal="center" vertical="top" wrapText="1"/>
    </xf>
    <xf numFmtId="4" fontId="24" fillId="2" borderId="22" xfId="1" applyNumberFormat="1" applyFont="1" applyFill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top"/>
    </xf>
    <xf numFmtId="0" fontId="27" fillId="0" borderId="4" xfId="0" applyFont="1" applyBorder="1" applyAlignment="1">
      <alignment horizontal="justify"/>
    </xf>
    <xf numFmtId="4" fontId="25" fillId="6" borderId="4" xfId="1" applyNumberFormat="1" applyFont="1" applyFill="1" applyBorder="1" applyAlignment="1">
      <alignment vertical="center"/>
    </xf>
    <xf numFmtId="4" fontId="25" fillId="0" borderId="4" xfId="1" applyNumberFormat="1" applyFont="1" applyBorder="1" applyAlignment="1">
      <alignment vertical="center"/>
    </xf>
    <xf numFmtId="4" fontId="25" fillId="3" borderId="4" xfId="1" applyNumberFormat="1" applyFont="1" applyFill="1" applyBorder="1" applyAlignment="1">
      <alignment vertical="center"/>
    </xf>
    <xf numFmtId="4" fontId="25" fillId="0" borderId="4" xfId="1" applyNumberFormat="1" applyFont="1" applyBorder="1" applyAlignment="1">
      <alignment horizontal="right" vertical="center"/>
    </xf>
    <xf numFmtId="43" fontId="28" fillId="2" borderId="4" xfId="2" applyFont="1" applyFill="1" applyBorder="1" applyAlignment="1">
      <alignment horizontal="center" vertical="center"/>
    </xf>
    <xf numFmtId="3" fontId="26" fillId="0" borderId="4" xfId="1" applyNumberFormat="1" applyFont="1" applyBorder="1" applyAlignment="1">
      <alignment horizontal="center" vertical="top"/>
    </xf>
    <xf numFmtId="0" fontId="27" fillId="0" borderId="4" xfId="0" applyFont="1" applyBorder="1" applyAlignment="1">
      <alignment horizontal="justify" vertical="top" wrapText="1"/>
    </xf>
    <xf numFmtId="0" fontId="29" fillId="0" borderId="4" xfId="0" applyFont="1" applyBorder="1" applyAlignment="1">
      <alignment horizontal="justify" vertical="top" wrapText="1"/>
    </xf>
    <xf numFmtId="0" fontId="23" fillId="0" borderId="4" xfId="0" applyFont="1" applyBorder="1" applyAlignment="1">
      <alignment horizontal="justify" vertical="top" wrapText="1"/>
    </xf>
    <xf numFmtId="44" fontId="30" fillId="4" borderId="21" xfId="3" applyFont="1" applyFill="1" applyBorder="1" applyAlignment="1">
      <alignment vertical="center"/>
    </xf>
    <xf numFmtId="44" fontId="24" fillId="4" borderId="6" xfId="3" applyFont="1" applyFill="1" applyBorder="1" applyAlignment="1">
      <alignment horizontal="center"/>
    </xf>
    <xf numFmtId="44" fontId="14" fillId="2" borderId="6" xfId="3" applyFont="1" applyFill="1" applyBorder="1" applyAlignment="1">
      <alignment wrapText="1"/>
    </xf>
    <xf numFmtId="44" fontId="0" fillId="0" borderId="0" xfId="3" applyFont="1"/>
    <xf numFmtId="4" fontId="14" fillId="2" borderId="5" xfId="1" applyNumberFormat="1" applyFont="1" applyFill="1" applyBorder="1" applyAlignment="1">
      <alignment wrapText="1"/>
    </xf>
    <xf numFmtId="4" fontId="14" fillId="2" borderId="12" xfId="1" applyNumberFormat="1" applyFont="1" applyFill="1" applyBorder="1" applyAlignment="1">
      <alignment wrapText="1"/>
    </xf>
    <xf numFmtId="4" fontId="17" fillId="0" borderId="0" xfId="0" applyNumberFormat="1" applyFont="1"/>
    <xf numFmtId="0" fontId="14" fillId="5" borderId="33" xfId="1" applyFont="1" applyFill="1" applyBorder="1" applyAlignment="1">
      <alignment horizontal="center" vertical="center"/>
    </xf>
    <xf numFmtId="4" fontId="14" fillId="4" borderId="34" xfId="1" applyNumberFormat="1" applyFont="1" applyFill="1" applyBorder="1" applyAlignment="1">
      <alignment horizontal="center" vertical="center" wrapText="1"/>
    </xf>
    <xf numFmtId="0" fontId="15" fillId="0" borderId="35" xfId="1" applyFont="1" applyBorder="1" applyAlignment="1">
      <alignment horizontal="center"/>
    </xf>
    <xf numFmtId="43" fontId="14" fillId="4" borderId="36" xfId="2" applyFont="1" applyFill="1" applyBorder="1" applyAlignment="1">
      <alignment horizontal="center" vertical="center"/>
    </xf>
    <xf numFmtId="4" fontId="14" fillId="2" borderId="37" xfId="1" applyNumberFormat="1" applyFont="1" applyFill="1" applyBorder="1" applyAlignment="1">
      <alignment wrapText="1"/>
    </xf>
    <xf numFmtId="4" fontId="14" fillId="2" borderId="38" xfId="1" applyNumberFormat="1" applyFont="1" applyFill="1" applyBorder="1" applyAlignment="1">
      <alignment wrapText="1"/>
    </xf>
    <xf numFmtId="4" fontId="14" fillId="2" borderId="39" xfId="1" applyNumberFormat="1" applyFont="1" applyFill="1" applyBorder="1" applyAlignment="1">
      <alignment wrapText="1"/>
    </xf>
    <xf numFmtId="43" fontId="14" fillId="2" borderId="40" xfId="2" applyFont="1" applyFill="1" applyBorder="1" applyAlignment="1">
      <alignment wrapText="1"/>
    </xf>
    <xf numFmtId="44" fontId="14" fillId="2" borderId="17" xfId="3" applyFont="1" applyFill="1" applyBorder="1" applyAlignment="1">
      <alignment wrapText="1"/>
    </xf>
    <xf numFmtId="0" fontId="24" fillId="5" borderId="33" xfId="1" applyFont="1" applyFill="1" applyBorder="1" applyAlignment="1">
      <alignment horizontal="center"/>
    </xf>
    <xf numFmtId="4" fontId="24" fillId="4" borderId="34" xfId="1" applyNumberFormat="1" applyFont="1" applyFill="1" applyBorder="1" applyAlignment="1">
      <alignment horizontal="center" vertical="center" wrapText="1"/>
    </xf>
    <xf numFmtId="0" fontId="25" fillId="0" borderId="35" xfId="1" applyFont="1" applyBorder="1" applyAlignment="1">
      <alignment horizontal="center"/>
    </xf>
    <xf numFmtId="43" fontId="24" fillId="4" borderId="36" xfId="2" applyFont="1" applyFill="1" applyBorder="1" applyAlignment="1">
      <alignment horizontal="center" vertical="center"/>
    </xf>
    <xf numFmtId="4" fontId="24" fillId="2" borderId="39" xfId="1" applyNumberFormat="1" applyFont="1" applyFill="1" applyBorder="1" applyAlignment="1">
      <alignment wrapText="1"/>
    </xf>
    <xf numFmtId="4" fontId="24" fillId="2" borderId="38" xfId="1" applyNumberFormat="1" applyFont="1" applyFill="1" applyBorder="1" applyAlignment="1">
      <alignment wrapText="1"/>
    </xf>
    <xf numFmtId="43" fontId="28" fillId="2" borderId="40" xfId="2" applyFont="1" applyFill="1" applyBorder="1" applyAlignment="1">
      <alignment horizontal="center"/>
    </xf>
    <xf numFmtId="0" fontId="2" fillId="0" borderId="12" xfId="1" applyFont="1" applyBorder="1" applyAlignment="1">
      <alignment horizontal="left" vertical="top" wrapText="1"/>
    </xf>
    <xf numFmtId="0" fontId="2" fillId="0" borderId="13" xfId="1" applyFont="1" applyBorder="1" applyAlignment="1">
      <alignment horizontal="left" vertical="top" wrapText="1"/>
    </xf>
    <xf numFmtId="4" fontId="6" fillId="2" borderId="12" xfId="1" applyNumberFormat="1" applyFont="1" applyFill="1" applyBorder="1" applyAlignment="1">
      <alignment horizontal="right" wrapText="1"/>
    </xf>
    <xf numFmtId="4" fontId="6" fillId="2" borderId="5" xfId="1" applyNumberFormat="1" applyFont="1" applyFill="1" applyBorder="1" applyAlignment="1">
      <alignment horizontal="right" wrapText="1"/>
    </xf>
    <xf numFmtId="4" fontId="6" fillId="2" borderId="12" xfId="1" applyNumberFormat="1" applyFont="1" applyFill="1" applyBorder="1" applyAlignment="1">
      <alignment horizontal="center" wrapText="1"/>
    </xf>
    <xf numFmtId="4" fontId="6" fillId="2" borderId="5" xfId="1" applyNumberFormat="1" applyFont="1" applyFill="1" applyBorder="1" applyAlignment="1">
      <alignment horizontal="center" wrapText="1"/>
    </xf>
    <xf numFmtId="0" fontId="1" fillId="0" borderId="15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16" xfId="1" applyBorder="1" applyAlignment="1">
      <alignment horizontal="center"/>
    </xf>
    <xf numFmtId="4" fontId="5" fillId="0" borderId="11" xfId="1" applyNumberFormat="1" applyFont="1" applyBorder="1" applyAlignment="1">
      <alignment horizontal="left" vertical="top" wrapText="1"/>
    </xf>
    <xf numFmtId="4" fontId="5" fillId="0" borderId="14" xfId="1" applyNumberFormat="1" applyFont="1" applyBorder="1" applyAlignment="1">
      <alignment horizontal="left" vertical="top" wrapText="1"/>
    </xf>
    <xf numFmtId="0" fontId="2" fillId="0" borderId="1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3" fillId="0" borderId="13" xfId="1" applyNumberFormat="1" applyFont="1" applyBorder="1" applyAlignment="1">
      <alignment horizontal="left" vertical="top"/>
    </xf>
    <xf numFmtId="4" fontId="3" fillId="0" borderId="5" xfId="1" applyNumberFormat="1" applyFont="1" applyBorder="1" applyAlignment="1">
      <alignment horizontal="left" vertical="top"/>
    </xf>
    <xf numFmtId="0" fontId="6" fillId="0" borderId="1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4" fontId="3" fillId="0" borderId="9" xfId="1" applyNumberFormat="1" applyFont="1" applyFill="1" applyBorder="1" applyAlignment="1">
      <alignment horizontal="left" vertical="top"/>
    </xf>
    <xf numFmtId="4" fontId="3" fillId="0" borderId="10" xfId="1" applyNumberFormat="1" applyFont="1" applyFill="1" applyBorder="1" applyAlignment="1">
      <alignment horizontal="left" vertical="top"/>
    </xf>
    <xf numFmtId="0" fontId="5" fillId="0" borderId="8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 wrapText="1"/>
    </xf>
    <xf numFmtId="4" fontId="5" fillId="0" borderId="12" xfId="1" applyNumberFormat="1" applyFont="1" applyBorder="1" applyAlignment="1">
      <alignment horizontal="left" vertical="top" wrapText="1"/>
    </xf>
    <xf numFmtId="4" fontId="5" fillId="0" borderId="5" xfId="1" applyNumberFormat="1" applyFont="1" applyBorder="1" applyAlignment="1">
      <alignment horizontal="left" vertical="top" wrapText="1"/>
    </xf>
    <xf numFmtId="4" fontId="4" fillId="2" borderId="12" xfId="1" applyNumberFormat="1" applyFont="1" applyFill="1" applyBorder="1" applyAlignment="1">
      <alignment horizontal="center" vertical="top" wrapText="1"/>
    </xf>
    <xf numFmtId="4" fontId="4" fillId="2" borderId="5" xfId="1" applyNumberFormat="1" applyFont="1" applyFill="1" applyBorder="1" applyAlignment="1">
      <alignment horizontal="center" vertical="top" wrapText="1"/>
    </xf>
    <xf numFmtId="4" fontId="3" fillId="0" borderId="12" xfId="1" applyNumberFormat="1" applyFont="1" applyBorder="1" applyAlignment="1">
      <alignment horizontal="left" vertical="top" wrapText="1"/>
    </xf>
    <xf numFmtId="4" fontId="3" fillId="0" borderId="5" xfId="1" applyNumberFormat="1" applyFont="1" applyBorder="1" applyAlignment="1">
      <alignment horizontal="left" vertical="top" wrapText="1"/>
    </xf>
    <xf numFmtId="4" fontId="8" fillId="2" borderId="12" xfId="1" applyNumberFormat="1" applyFont="1" applyFill="1" applyBorder="1" applyAlignment="1">
      <alignment horizontal="center" wrapText="1"/>
    </xf>
    <xf numFmtId="4" fontId="8" fillId="2" borderId="5" xfId="1" applyNumberFormat="1" applyFont="1" applyFill="1" applyBorder="1" applyAlignment="1">
      <alignment horizontal="center" wrapText="1"/>
    </xf>
    <xf numFmtId="0" fontId="30" fillId="4" borderId="19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4" fontId="16" fillId="0" borderId="28" xfId="1" applyNumberFormat="1" applyFont="1" applyBorder="1" applyAlignment="1">
      <alignment horizontal="center" vertical="center" wrapText="1"/>
    </xf>
    <xf numFmtId="4" fontId="16" fillId="0" borderId="29" xfId="1" applyNumberFormat="1" applyFont="1" applyBorder="1" applyAlignment="1">
      <alignment horizontal="center" vertical="center" wrapText="1"/>
    </xf>
    <xf numFmtId="4" fontId="16" fillId="0" borderId="15" xfId="1" applyNumberFormat="1" applyFont="1" applyBorder="1" applyAlignment="1">
      <alignment horizontal="center" vertical="center" wrapText="1"/>
    </xf>
    <xf numFmtId="4" fontId="16" fillId="0" borderId="18" xfId="1" applyNumberFormat="1" applyFont="1" applyBorder="1" applyAlignment="1">
      <alignment horizontal="center" vertical="center" wrapText="1"/>
    </xf>
    <xf numFmtId="4" fontId="16" fillId="0" borderId="8" xfId="1" applyNumberFormat="1" applyFont="1" applyBorder="1" applyAlignment="1">
      <alignment horizontal="center" vertical="center" wrapText="1"/>
    </xf>
    <xf numFmtId="4" fontId="16" fillId="0" borderId="32" xfId="1" applyNumberFormat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top" wrapText="1"/>
    </xf>
    <xf numFmtId="0" fontId="14" fillId="0" borderId="13" xfId="1" applyFont="1" applyBorder="1" applyAlignment="1">
      <alignment horizontal="center" vertical="top" wrapText="1"/>
    </xf>
    <xf numFmtId="0" fontId="14" fillId="0" borderId="5" xfId="1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15" fillId="0" borderId="8" xfId="1" applyFont="1" applyBorder="1" applyAlignment="1">
      <alignment horizontal="left" vertical="top" wrapText="1"/>
    </xf>
    <xf numFmtId="0" fontId="15" fillId="0" borderId="9" xfId="1" applyFont="1" applyBorder="1" applyAlignment="1">
      <alignment horizontal="left" vertical="top" wrapText="1"/>
    </xf>
    <xf numFmtId="0" fontId="24" fillId="0" borderId="37" xfId="1" applyFont="1" applyBorder="1" applyAlignment="1">
      <alignment horizontal="center" vertical="center" wrapText="1"/>
    </xf>
    <xf numFmtId="0" fontId="24" fillId="0" borderId="41" xfId="1" applyFont="1" applyBorder="1" applyAlignment="1">
      <alignment horizontal="center" vertical="center" wrapText="1"/>
    </xf>
    <xf numFmtId="0" fontId="24" fillId="0" borderId="38" xfId="1" applyFont="1" applyBorder="1" applyAlignment="1">
      <alignment horizontal="center" vertical="center" wrapText="1"/>
    </xf>
    <xf numFmtId="4" fontId="25" fillId="0" borderId="12" xfId="1" applyNumberFormat="1" applyFont="1" applyBorder="1" applyAlignment="1">
      <alignment horizontal="left" vertical="top" wrapText="1"/>
    </xf>
    <xf numFmtId="4" fontId="25" fillId="0" borderId="5" xfId="1" applyNumberFormat="1" applyFont="1" applyBorder="1" applyAlignment="1">
      <alignment horizontal="left" vertical="top" wrapText="1"/>
    </xf>
    <xf numFmtId="0" fontId="25" fillId="0" borderId="30" xfId="1" applyFont="1" applyBorder="1" applyAlignment="1">
      <alignment horizontal="center"/>
    </xf>
    <xf numFmtId="0" fontId="25" fillId="0" borderId="0" xfId="1" applyFont="1" applyBorder="1" applyAlignment="1">
      <alignment horizontal="center"/>
    </xf>
    <xf numFmtId="0" fontId="25" fillId="0" borderId="16" xfId="1" applyFont="1" applyBorder="1" applyAlignment="1">
      <alignment horizontal="center"/>
    </xf>
    <xf numFmtId="4" fontId="25" fillId="0" borderId="11" xfId="1" applyNumberFormat="1" applyFont="1" applyBorder="1" applyAlignment="1">
      <alignment horizontal="left" vertical="top" wrapText="1"/>
    </xf>
    <xf numFmtId="4" fontId="25" fillId="0" borderId="14" xfId="1" applyNumberFormat="1" applyFont="1" applyBorder="1" applyAlignment="1">
      <alignment horizontal="left" vertical="top" wrapText="1"/>
    </xf>
    <xf numFmtId="0" fontId="24" fillId="0" borderId="25" xfId="1" applyFont="1" applyBorder="1" applyAlignment="1">
      <alignment horizontal="center"/>
    </xf>
    <xf numFmtId="0" fontId="24" fillId="0" borderId="26" xfId="1" applyFont="1" applyBorder="1" applyAlignment="1">
      <alignment horizontal="center"/>
    </xf>
    <xf numFmtId="0" fontId="24" fillId="0" borderId="27" xfId="1" applyFont="1" applyBorder="1" applyAlignment="1">
      <alignment horizontal="center"/>
    </xf>
    <xf numFmtId="4" fontId="25" fillId="0" borderId="28" xfId="1" applyNumberFormat="1" applyFont="1" applyBorder="1" applyAlignment="1">
      <alignment horizontal="left" vertical="top" wrapText="1"/>
    </xf>
    <xf numFmtId="4" fontId="25" fillId="0" borderId="27" xfId="1" applyNumberFormat="1" applyFont="1" applyBorder="1" applyAlignment="1">
      <alignment horizontal="left" vertical="top" wrapText="1"/>
    </xf>
    <xf numFmtId="0" fontId="24" fillId="0" borderId="31" xfId="1" applyFont="1" applyBorder="1" applyAlignment="1">
      <alignment horizontal="center" vertical="top" wrapText="1"/>
    </xf>
    <xf numFmtId="0" fontId="24" fillId="0" borderId="9" xfId="1" applyFont="1" applyBorder="1" applyAlignment="1">
      <alignment horizontal="center" vertical="top" wrapText="1"/>
    </xf>
    <xf numFmtId="0" fontId="24" fillId="0" borderId="10" xfId="1" applyFont="1" applyBorder="1" applyAlignment="1">
      <alignment horizontal="center" vertical="top" wrapText="1"/>
    </xf>
    <xf numFmtId="0" fontId="14" fillId="0" borderId="23" xfId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21" fillId="0" borderId="23" xfId="1" applyFont="1" applyBorder="1" applyAlignment="1">
      <alignment horizontal="center" vertical="center" wrapText="1"/>
    </xf>
    <xf numFmtId="0" fontId="21" fillId="0" borderId="24" xfId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center" vertical="center" wrapText="1"/>
    </xf>
    <xf numFmtId="0" fontId="15" fillId="0" borderId="31" xfId="1" applyFont="1" applyBorder="1" applyAlignment="1">
      <alignment horizontal="center" vertical="top" wrapText="1"/>
    </xf>
    <xf numFmtId="0" fontId="15" fillId="0" borderId="9" xfId="1" applyFont="1" applyBorder="1" applyAlignment="1">
      <alignment horizontal="center" vertical="top" wrapText="1"/>
    </xf>
    <xf numFmtId="0" fontId="15" fillId="0" borderId="10" xfId="1" applyFont="1" applyBorder="1" applyAlignment="1">
      <alignment horizontal="center" vertical="top" wrapText="1"/>
    </xf>
    <xf numFmtId="4" fontId="15" fillId="0" borderId="12" xfId="1" applyNumberFormat="1" applyFont="1" applyBorder="1" applyAlignment="1">
      <alignment horizontal="left" vertical="top" wrapText="1"/>
    </xf>
    <xf numFmtId="4" fontId="15" fillId="0" borderId="5" xfId="1" applyNumberFormat="1" applyFont="1" applyBorder="1" applyAlignment="1">
      <alignment horizontal="left" vertical="top" wrapText="1"/>
    </xf>
    <xf numFmtId="0" fontId="14" fillId="0" borderId="25" xfId="1" applyFont="1" applyBorder="1" applyAlignment="1">
      <alignment horizontal="center"/>
    </xf>
    <xf numFmtId="0" fontId="14" fillId="0" borderId="26" xfId="1" applyFont="1" applyBorder="1" applyAlignment="1">
      <alignment horizontal="center"/>
    </xf>
    <xf numFmtId="0" fontId="14" fillId="0" borderId="27" xfId="1" applyFont="1" applyBorder="1" applyAlignment="1">
      <alignment horizontal="center"/>
    </xf>
    <xf numFmtId="4" fontId="15" fillId="0" borderId="28" xfId="1" applyNumberFormat="1" applyFont="1" applyBorder="1" applyAlignment="1">
      <alignment horizontal="left" vertical="top" wrapText="1"/>
    </xf>
    <xf numFmtId="4" fontId="15" fillId="0" borderId="27" xfId="1" applyNumberFormat="1" applyFont="1" applyBorder="1" applyAlignment="1">
      <alignment horizontal="left" vertical="top" wrapText="1"/>
    </xf>
    <xf numFmtId="0" fontId="15" fillId="0" borderId="3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4" fontId="15" fillId="0" borderId="11" xfId="1" applyNumberFormat="1" applyFont="1" applyBorder="1" applyAlignment="1">
      <alignment horizontal="left" vertical="top" wrapText="1"/>
    </xf>
    <xf numFmtId="4" fontId="15" fillId="0" borderId="14" xfId="1" applyNumberFormat="1" applyFont="1" applyBorder="1" applyAlignment="1">
      <alignment horizontal="left" vertical="top" wrapText="1"/>
    </xf>
    <xf numFmtId="4" fontId="14" fillId="0" borderId="37" xfId="1" applyNumberFormat="1" applyFont="1" applyBorder="1" applyAlignment="1">
      <alignment vertical="center"/>
    </xf>
    <xf numFmtId="4" fontId="14" fillId="0" borderId="38" xfId="1" applyNumberFormat="1" applyFont="1" applyBorder="1" applyAlignment="1">
      <alignment vertical="center"/>
    </xf>
    <xf numFmtId="4" fontId="14" fillId="0" borderId="39" xfId="1" applyNumberFormat="1" applyFont="1" applyBorder="1" applyAlignment="1">
      <alignment vertical="center"/>
    </xf>
    <xf numFmtId="43" fontId="14" fillId="0" borderId="40" xfId="2" applyFont="1" applyBorder="1" applyAlignment="1">
      <alignment vertical="center"/>
    </xf>
    <xf numFmtId="43" fontId="14" fillId="0" borderId="6" xfId="2" applyFont="1" applyBorder="1" applyAlignment="1">
      <alignment vertical="center"/>
    </xf>
    <xf numFmtId="4" fontId="14" fillId="2" borderId="5" xfId="1" applyNumberFormat="1" applyFont="1" applyFill="1" applyBorder="1" applyAlignment="1">
      <alignment vertical="center" wrapText="1"/>
    </xf>
    <xf numFmtId="4" fontId="14" fillId="2" borderId="12" xfId="1" applyNumberFormat="1" applyFont="1" applyFill="1" applyBorder="1" applyAlignment="1">
      <alignment vertical="center" wrapText="1"/>
    </xf>
    <xf numFmtId="43" fontId="14" fillId="2" borderId="8" xfId="2" applyFont="1" applyFill="1" applyBorder="1" applyAlignment="1">
      <alignment vertical="center" wrapText="1"/>
    </xf>
    <xf numFmtId="44" fontId="14" fillId="2" borderId="6" xfId="3" applyFont="1" applyFill="1" applyBorder="1" applyAlignment="1">
      <alignment vertical="center" wrapText="1"/>
    </xf>
  </cellXfs>
  <cellStyles count="4">
    <cellStyle name="Moeda" xfId="3" builtinId="4"/>
    <cellStyle name="Normal" xfId="0" builtinId="0"/>
    <cellStyle name="Normal 2" xfId="1"/>
    <cellStyle name="Separador de milhares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O5" sqref="O5"/>
    </sheetView>
  </sheetViews>
  <sheetFormatPr defaultRowHeight="15"/>
  <cols>
    <col min="1" max="1" width="4.85546875" bestFit="1" customWidth="1"/>
    <col min="2" max="2" width="12" bestFit="1" customWidth="1"/>
    <col min="3" max="3" width="7.140625" bestFit="1" customWidth="1"/>
    <col min="4" max="4" width="41.28515625" bestFit="1" customWidth="1"/>
    <col min="5" max="5" width="9" bestFit="1" customWidth="1"/>
    <col min="6" max="6" width="11.28515625" bestFit="1" customWidth="1"/>
    <col min="7" max="7" width="9" bestFit="1" customWidth="1"/>
    <col min="8" max="8" width="11.28515625" bestFit="1" customWidth="1"/>
    <col min="9" max="9" width="9" bestFit="1" customWidth="1"/>
    <col min="10" max="11" width="11.28515625" bestFit="1" customWidth="1"/>
    <col min="12" max="12" width="9" bestFit="1" customWidth="1"/>
  </cols>
  <sheetData>
    <row r="1" spans="1:12">
      <c r="A1" s="101" t="s">
        <v>0</v>
      </c>
      <c r="B1" s="102"/>
      <c r="C1" s="102"/>
      <c r="D1" s="103"/>
      <c r="E1" s="95" t="s">
        <v>1</v>
      </c>
      <c r="F1" s="96"/>
      <c r="G1" s="95" t="s">
        <v>2</v>
      </c>
      <c r="H1" s="96"/>
      <c r="I1" s="95" t="s">
        <v>3</v>
      </c>
      <c r="J1" s="96"/>
      <c r="K1" s="95"/>
      <c r="L1" s="96"/>
    </row>
    <row r="2" spans="1:12">
      <c r="A2" s="92" t="s">
        <v>4</v>
      </c>
      <c r="B2" s="93"/>
      <c r="C2" s="93"/>
      <c r="D2" s="94"/>
      <c r="E2" s="95" t="s">
        <v>5</v>
      </c>
      <c r="F2" s="96"/>
      <c r="G2" s="95" t="s">
        <v>6</v>
      </c>
      <c r="H2" s="96"/>
      <c r="I2" s="95" t="s">
        <v>7</v>
      </c>
      <c r="J2" s="96"/>
      <c r="K2" s="95"/>
      <c r="L2" s="96"/>
    </row>
    <row r="3" spans="1:12">
      <c r="A3" s="109" t="s">
        <v>8</v>
      </c>
      <c r="B3" s="110"/>
      <c r="C3" s="110"/>
      <c r="D3" s="111"/>
      <c r="E3" s="112" t="s">
        <v>9</v>
      </c>
      <c r="F3" s="113"/>
      <c r="G3" s="112" t="s">
        <v>10</v>
      </c>
      <c r="H3" s="113"/>
      <c r="I3" s="112" t="s">
        <v>11</v>
      </c>
      <c r="J3" s="113"/>
      <c r="K3" s="114"/>
      <c r="L3" s="115"/>
    </row>
    <row r="4" spans="1:12" ht="24.75" thickBot="1">
      <c r="A4" s="6" t="s">
        <v>12</v>
      </c>
      <c r="B4" s="6" t="s">
        <v>13</v>
      </c>
      <c r="C4" s="6" t="s">
        <v>14</v>
      </c>
      <c r="D4" s="6" t="s">
        <v>15</v>
      </c>
      <c r="E4" s="7" t="s">
        <v>16</v>
      </c>
      <c r="F4" s="8" t="s">
        <v>17</v>
      </c>
      <c r="G4" s="7" t="s">
        <v>16</v>
      </c>
      <c r="H4" s="8" t="s">
        <v>17</v>
      </c>
      <c r="I4" s="7" t="s">
        <v>16</v>
      </c>
      <c r="J4" s="8" t="s">
        <v>17</v>
      </c>
      <c r="K4" s="4" t="s">
        <v>18</v>
      </c>
      <c r="L4" s="5" t="s">
        <v>19</v>
      </c>
    </row>
    <row r="5" spans="1:12" ht="15.75" thickBot="1">
      <c r="A5" s="9">
        <v>1</v>
      </c>
      <c r="B5" s="20" t="s">
        <v>20</v>
      </c>
      <c r="C5" s="20">
        <v>40</v>
      </c>
      <c r="D5" s="16" t="s">
        <v>21</v>
      </c>
      <c r="E5" s="15">
        <v>3750</v>
      </c>
      <c r="F5" s="10">
        <v>150000</v>
      </c>
      <c r="G5" s="10">
        <v>3755</v>
      </c>
      <c r="H5" s="10">
        <v>150200</v>
      </c>
      <c r="I5" s="11">
        <v>3770</v>
      </c>
      <c r="J5" s="12">
        <v>150800</v>
      </c>
      <c r="K5" s="13">
        <v>150333.33333333334</v>
      </c>
      <c r="L5" s="14">
        <v>3758.3333333333335</v>
      </c>
    </row>
    <row r="6" spans="1:12" ht="15.75" thickBot="1">
      <c r="A6" s="9">
        <v>2</v>
      </c>
      <c r="B6" s="21" t="s">
        <v>22</v>
      </c>
      <c r="C6" s="23">
        <v>800</v>
      </c>
      <c r="D6" s="17" t="s">
        <v>23</v>
      </c>
      <c r="E6" s="15">
        <v>15</v>
      </c>
      <c r="F6" s="10">
        <v>12000</v>
      </c>
      <c r="G6" s="10">
        <v>16</v>
      </c>
      <c r="H6" s="10">
        <v>12800</v>
      </c>
      <c r="I6" s="10">
        <v>17</v>
      </c>
      <c r="J6" s="12">
        <v>13600</v>
      </c>
      <c r="K6" s="13">
        <v>12800</v>
      </c>
      <c r="L6" s="14">
        <v>16</v>
      </c>
    </row>
    <row r="7" spans="1:12" ht="15.75" thickBot="1">
      <c r="A7" s="9">
        <v>3</v>
      </c>
      <c r="B7" s="21" t="s">
        <v>22</v>
      </c>
      <c r="C7" s="23">
        <v>800</v>
      </c>
      <c r="D7" s="17" t="s">
        <v>24</v>
      </c>
      <c r="E7" s="15">
        <v>15</v>
      </c>
      <c r="F7" s="10">
        <v>12000</v>
      </c>
      <c r="G7" s="10">
        <v>16</v>
      </c>
      <c r="H7" s="10">
        <v>12800</v>
      </c>
      <c r="I7" s="10">
        <v>17</v>
      </c>
      <c r="J7" s="12">
        <v>13600</v>
      </c>
      <c r="K7" s="13">
        <v>12800</v>
      </c>
      <c r="L7" s="14">
        <v>16</v>
      </c>
    </row>
    <row r="8" spans="1:12" ht="15.75" thickBot="1">
      <c r="A8" s="9">
        <v>4</v>
      </c>
      <c r="B8" s="21" t="s">
        <v>22</v>
      </c>
      <c r="C8" s="23">
        <v>1000</v>
      </c>
      <c r="D8" s="17" t="s">
        <v>25</v>
      </c>
      <c r="E8" s="15">
        <v>110</v>
      </c>
      <c r="F8" s="10">
        <v>110000</v>
      </c>
      <c r="G8" s="12">
        <v>120</v>
      </c>
      <c r="H8" s="10">
        <v>120000</v>
      </c>
      <c r="I8" s="10">
        <v>115</v>
      </c>
      <c r="J8" s="12">
        <v>115000</v>
      </c>
      <c r="K8" s="13">
        <v>115000</v>
      </c>
      <c r="L8" s="14">
        <v>115</v>
      </c>
    </row>
    <row r="9" spans="1:12" ht="17.25" thickBot="1">
      <c r="A9" s="9">
        <v>5</v>
      </c>
      <c r="B9" s="21" t="s">
        <v>26</v>
      </c>
      <c r="C9" s="21">
        <v>250</v>
      </c>
      <c r="D9" s="17" t="s">
        <v>27</v>
      </c>
      <c r="E9" s="15">
        <v>18</v>
      </c>
      <c r="F9" s="10">
        <v>4500</v>
      </c>
      <c r="G9" s="10">
        <v>21</v>
      </c>
      <c r="H9" s="10">
        <v>5250</v>
      </c>
      <c r="I9" s="10">
        <v>19</v>
      </c>
      <c r="J9" s="12">
        <v>4750</v>
      </c>
      <c r="K9" s="13">
        <v>4833.333333333333</v>
      </c>
      <c r="L9" s="14">
        <v>19.333333333333332</v>
      </c>
    </row>
    <row r="10" spans="1:12" ht="15.75" thickBot="1">
      <c r="A10" s="9">
        <v>6</v>
      </c>
      <c r="B10" s="21" t="s">
        <v>20</v>
      </c>
      <c r="C10" s="21">
        <v>200</v>
      </c>
      <c r="D10" s="17" t="s">
        <v>28</v>
      </c>
      <c r="E10" s="15">
        <v>80</v>
      </c>
      <c r="F10" s="10">
        <v>16000</v>
      </c>
      <c r="G10" s="12">
        <v>90</v>
      </c>
      <c r="H10" s="10">
        <v>18000</v>
      </c>
      <c r="I10" s="10">
        <v>85</v>
      </c>
      <c r="J10" s="12">
        <v>17000</v>
      </c>
      <c r="K10" s="13">
        <v>17000</v>
      </c>
      <c r="L10" s="14">
        <v>85</v>
      </c>
    </row>
    <row r="11" spans="1:12" ht="15.75" thickBot="1">
      <c r="A11" s="9">
        <v>7</v>
      </c>
      <c r="B11" s="21" t="s">
        <v>20</v>
      </c>
      <c r="C11" s="21">
        <v>50</v>
      </c>
      <c r="D11" s="17" t="s">
        <v>29</v>
      </c>
      <c r="E11" s="15">
        <v>1250</v>
      </c>
      <c r="F11" s="10">
        <v>62500</v>
      </c>
      <c r="G11" s="12">
        <v>1280</v>
      </c>
      <c r="H11" s="10">
        <v>64000</v>
      </c>
      <c r="I11" s="10">
        <v>1300</v>
      </c>
      <c r="J11" s="12">
        <v>65000</v>
      </c>
      <c r="K11" s="13">
        <v>63833.333333333336</v>
      </c>
      <c r="L11" s="14">
        <v>1276.6666666666667</v>
      </c>
    </row>
    <row r="12" spans="1:12" ht="15.75" thickBot="1">
      <c r="A12" s="9">
        <v>8</v>
      </c>
      <c r="B12" s="21" t="s">
        <v>20</v>
      </c>
      <c r="C12" s="21">
        <v>80</v>
      </c>
      <c r="D12" s="17" t="s">
        <v>30</v>
      </c>
      <c r="E12" s="15">
        <v>380</v>
      </c>
      <c r="F12" s="10">
        <v>30400</v>
      </c>
      <c r="G12" s="10">
        <v>385</v>
      </c>
      <c r="H12" s="10">
        <v>30800</v>
      </c>
      <c r="I12" s="10">
        <v>390</v>
      </c>
      <c r="J12" s="12">
        <v>31200</v>
      </c>
      <c r="K12" s="13">
        <v>30800</v>
      </c>
      <c r="L12" s="14">
        <v>385</v>
      </c>
    </row>
    <row r="13" spans="1:12" ht="15.75" thickBot="1">
      <c r="A13" s="9">
        <v>9</v>
      </c>
      <c r="B13" s="21" t="s">
        <v>20</v>
      </c>
      <c r="C13" s="21">
        <v>80</v>
      </c>
      <c r="D13" s="17" t="s">
        <v>31</v>
      </c>
      <c r="E13" s="15">
        <v>320</v>
      </c>
      <c r="F13" s="10">
        <v>25600</v>
      </c>
      <c r="G13" s="10">
        <v>335</v>
      </c>
      <c r="H13" s="10">
        <v>26800</v>
      </c>
      <c r="I13" s="12">
        <v>340</v>
      </c>
      <c r="J13" s="12">
        <v>27200</v>
      </c>
      <c r="K13" s="13">
        <v>26533.333333333332</v>
      </c>
      <c r="L13" s="14">
        <v>331.66666666666669</v>
      </c>
    </row>
    <row r="14" spans="1:12" ht="15.75" thickBot="1">
      <c r="A14" s="9">
        <v>10</v>
      </c>
      <c r="B14" s="21" t="s">
        <v>20</v>
      </c>
      <c r="C14" s="21">
        <v>15</v>
      </c>
      <c r="D14" s="17" t="s">
        <v>32</v>
      </c>
      <c r="E14" s="15">
        <v>350</v>
      </c>
      <c r="F14" s="10">
        <v>5250</v>
      </c>
      <c r="G14" s="10">
        <v>355</v>
      </c>
      <c r="H14" s="10">
        <v>5325</v>
      </c>
      <c r="I14" s="12">
        <v>360</v>
      </c>
      <c r="J14" s="12">
        <v>5400</v>
      </c>
      <c r="K14" s="13">
        <v>5325</v>
      </c>
      <c r="L14" s="14">
        <v>355</v>
      </c>
    </row>
    <row r="15" spans="1:12" ht="15.75" thickBot="1">
      <c r="A15" s="9">
        <v>11</v>
      </c>
      <c r="B15" s="21" t="s">
        <v>20</v>
      </c>
      <c r="C15" s="21">
        <v>20</v>
      </c>
      <c r="D15" s="17" t="s">
        <v>33</v>
      </c>
      <c r="E15" s="15">
        <v>450</v>
      </c>
      <c r="F15" s="10">
        <v>9000</v>
      </c>
      <c r="G15" s="10">
        <v>460</v>
      </c>
      <c r="H15" s="10">
        <v>9200</v>
      </c>
      <c r="I15" s="12">
        <v>455</v>
      </c>
      <c r="J15" s="12">
        <v>9100</v>
      </c>
      <c r="K15" s="13">
        <v>9100</v>
      </c>
      <c r="L15" s="14">
        <v>455</v>
      </c>
    </row>
    <row r="16" spans="1:12" ht="15.75" thickBot="1">
      <c r="A16" s="9">
        <v>12</v>
      </c>
      <c r="B16" s="21" t="s">
        <v>20</v>
      </c>
      <c r="C16" s="21">
        <v>20</v>
      </c>
      <c r="D16" s="17" t="s">
        <v>34</v>
      </c>
      <c r="E16" s="15">
        <v>500</v>
      </c>
      <c r="F16" s="10">
        <v>10000</v>
      </c>
      <c r="G16" s="10">
        <v>515</v>
      </c>
      <c r="H16" s="10">
        <v>10300</v>
      </c>
      <c r="I16" s="12">
        <v>510</v>
      </c>
      <c r="J16" s="12">
        <v>10200</v>
      </c>
      <c r="K16" s="13">
        <v>10166.666666666666</v>
      </c>
      <c r="L16" s="14">
        <v>508.33333333333331</v>
      </c>
    </row>
    <row r="17" spans="1:12" ht="15.75" thickBot="1">
      <c r="A17" s="9">
        <v>13</v>
      </c>
      <c r="B17" s="21" t="s">
        <v>20</v>
      </c>
      <c r="C17" s="21">
        <v>40</v>
      </c>
      <c r="D17" s="17" t="s">
        <v>35</v>
      </c>
      <c r="E17" s="15">
        <v>800</v>
      </c>
      <c r="F17" s="10">
        <v>32000</v>
      </c>
      <c r="G17" s="10">
        <v>810</v>
      </c>
      <c r="H17" s="10">
        <v>32400</v>
      </c>
      <c r="I17" s="12">
        <v>805</v>
      </c>
      <c r="J17" s="12">
        <v>32200</v>
      </c>
      <c r="K17" s="13">
        <v>32200</v>
      </c>
      <c r="L17" s="14">
        <v>805</v>
      </c>
    </row>
    <row r="18" spans="1:12" ht="15.75" thickBot="1">
      <c r="A18" s="9">
        <v>14</v>
      </c>
      <c r="B18" s="21" t="s">
        <v>20</v>
      </c>
      <c r="C18" s="21">
        <v>10</v>
      </c>
      <c r="D18" s="18" t="s">
        <v>36</v>
      </c>
      <c r="E18" s="15">
        <v>3500</v>
      </c>
      <c r="F18" s="10">
        <v>35000</v>
      </c>
      <c r="G18" s="10">
        <v>3505</v>
      </c>
      <c r="H18" s="10">
        <v>35050</v>
      </c>
      <c r="I18" s="12">
        <v>3510</v>
      </c>
      <c r="J18" s="12">
        <v>35100</v>
      </c>
      <c r="K18" s="13">
        <v>35050</v>
      </c>
      <c r="L18" s="14">
        <v>3505</v>
      </c>
    </row>
    <row r="19" spans="1:12" ht="16.5" thickBot="1">
      <c r="A19" s="9">
        <v>15</v>
      </c>
      <c r="B19" s="22" t="s">
        <v>37</v>
      </c>
      <c r="C19" s="24">
        <v>10</v>
      </c>
      <c r="D19" s="19" t="s">
        <v>38</v>
      </c>
      <c r="E19" s="15">
        <v>6800</v>
      </c>
      <c r="F19" s="10">
        <v>68000</v>
      </c>
      <c r="G19" s="10">
        <v>6810</v>
      </c>
      <c r="H19" s="10">
        <v>68100</v>
      </c>
      <c r="I19" s="12">
        <v>6805</v>
      </c>
      <c r="J19" s="12">
        <v>68050</v>
      </c>
      <c r="K19" s="13">
        <v>68050</v>
      </c>
      <c r="L19" s="14">
        <v>6805</v>
      </c>
    </row>
    <row r="20" spans="1:12" ht="16.5" thickBot="1">
      <c r="A20" s="9">
        <v>16</v>
      </c>
      <c r="B20" s="22" t="s">
        <v>37</v>
      </c>
      <c r="C20" s="24">
        <v>10</v>
      </c>
      <c r="D20" s="19" t="s">
        <v>39</v>
      </c>
      <c r="E20" s="15">
        <v>500</v>
      </c>
      <c r="F20" s="10">
        <v>5000</v>
      </c>
      <c r="G20" s="10">
        <v>520</v>
      </c>
      <c r="H20" s="10">
        <v>5200</v>
      </c>
      <c r="I20" s="12">
        <v>515</v>
      </c>
      <c r="J20" s="12">
        <v>5150</v>
      </c>
      <c r="K20" s="13">
        <v>5116.666666666667</v>
      </c>
      <c r="L20" s="14">
        <v>511.66666666666669</v>
      </c>
    </row>
    <row r="21" spans="1:12" ht="16.5" thickBot="1">
      <c r="A21" s="9">
        <v>17</v>
      </c>
      <c r="B21" s="22" t="s">
        <v>37</v>
      </c>
      <c r="C21" s="24">
        <v>10</v>
      </c>
      <c r="D21" s="19" t="s">
        <v>40</v>
      </c>
      <c r="E21" s="15">
        <v>1550</v>
      </c>
      <c r="F21" s="10">
        <v>15500</v>
      </c>
      <c r="G21" s="10">
        <v>1565</v>
      </c>
      <c r="H21" s="10">
        <v>15650</v>
      </c>
      <c r="I21" s="12">
        <v>1560</v>
      </c>
      <c r="J21" s="12">
        <v>15600</v>
      </c>
      <c r="K21" s="13">
        <v>15583.333333333334</v>
      </c>
      <c r="L21" s="14">
        <v>1558.3333333333333</v>
      </c>
    </row>
    <row r="22" spans="1:12" ht="16.5" thickBot="1">
      <c r="A22" s="9">
        <v>18</v>
      </c>
      <c r="B22" s="22" t="s">
        <v>37</v>
      </c>
      <c r="C22" s="24">
        <v>15</v>
      </c>
      <c r="D22" s="19" t="s">
        <v>41</v>
      </c>
      <c r="E22" s="15">
        <v>560</v>
      </c>
      <c r="F22" s="10">
        <v>8400</v>
      </c>
      <c r="G22" s="10">
        <v>575</v>
      </c>
      <c r="H22" s="10">
        <v>8625</v>
      </c>
      <c r="I22" s="12">
        <v>565</v>
      </c>
      <c r="J22" s="12">
        <v>8475</v>
      </c>
      <c r="K22" s="13">
        <v>8500</v>
      </c>
      <c r="L22" s="14">
        <v>566.66666666666663</v>
      </c>
    </row>
    <row r="23" spans="1:12" ht="16.5" thickBot="1">
      <c r="A23" s="9">
        <v>19</v>
      </c>
      <c r="B23" s="22" t="s">
        <v>37</v>
      </c>
      <c r="C23" s="24">
        <v>10</v>
      </c>
      <c r="D23" s="19" t="s">
        <v>42</v>
      </c>
      <c r="E23" s="15">
        <v>8700</v>
      </c>
      <c r="F23" s="10">
        <v>87000</v>
      </c>
      <c r="G23" s="10">
        <v>8750</v>
      </c>
      <c r="H23" s="10">
        <v>87500</v>
      </c>
      <c r="I23" s="12">
        <v>8800</v>
      </c>
      <c r="J23" s="12">
        <v>88000</v>
      </c>
      <c r="K23" s="13">
        <v>87500</v>
      </c>
      <c r="L23" s="14">
        <v>8750</v>
      </c>
    </row>
    <row r="24" spans="1:12" ht="16.5" thickBot="1">
      <c r="A24" s="9">
        <v>20</v>
      </c>
      <c r="B24" s="22" t="s">
        <v>37</v>
      </c>
      <c r="C24" s="24">
        <v>10</v>
      </c>
      <c r="D24" s="19" t="s">
        <v>43</v>
      </c>
      <c r="E24" s="15">
        <v>4800</v>
      </c>
      <c r="F24" s="10">
        <v>48000</v>
      </c>
      <c r="G24" s="10">
        <v>4825</v>
      </c>
      <c r="H24" s="10">
        <v>48250</v>
      </c>
      <c r="I24" s="12">
        <v>4810</v>
      </c>
      <c r="J24" s="12">
        <v>48100</v>
      </c>
      <c r="K24" s="13">
        <v>48116.666666666664</v>
      </c>
      <c r="L24" s="14">
        <v>4811.666666666667</v>
      </c>
    </row>
    <row r="25" spans="1:12" ht="16.5" thickBot="1">
      <c r="A25" s="9">
        <v>21</v>
      </c>
      <c r="B25" s="22" t="s">
        <v>37</v>
      </c>
      <c r="C25" s="24">
        <v>6</v>
      </c>
      <c r="D25" s="19" t="s">
        <v>44</v>
      </c>
      <c r="E25" s="15">
        <v>2800</v>
      </c>
      <c r="F25" s="10">
        <v>16800</v>
      </c>
      <c r="G25" s="10">
        <v>2815</v>
      </c>
      <c r="H25" s="10">
        <v>16890</v>
      </c>
      <c r="I25" s="12">
        <v>2820</v>
      </c>
      <c r="J25" s="12">
        <v>16920</v>
      </c>
      <c r="K25" s="13">
        <v>16870</v>
      </c>
      <c r="L25" s="14">
        <v>2811.6666666666665</v>
      </c>
    </row>
    <row r="26" spans="1:12">
      <c r="A26" s="86" t="s">
        <v>45</v>
      </c>
      <c r="B26" s="87"/>
      <c r="C26" s="87"/>
      <c r="D26" s="87"/>
      <c r="E26" s="88">
        <v>762950</v>
      </c>
      <c r="F26" s="89"/>
      <c r="G26" s="88">
        <v>783140</v>
      </c>
      <c r="H26" s="89"/>
      <c r="I26" s="88">
        <v>780445</v>
      </c>
      <c r="J26" s="89"/>
      <c r="K26" s="90" t="s">
        <v>46</v>
      </c>
      <c r="L26" s="91"/>
    </row>
    <row r="27" spans="1:12" ht="15.75">
      <c r="A27" s="97" t="s">
        <v>47</v>
      </c>
      <c r="B27" s="98"/>
      <c r="C27" s="98"/>
      <c r="D27" s="98"/>
      <c r="E27" s="116"/>
      <c r="F27" s="117"/>
      <c r="G27" s="116"/>
      <c r="H27" s="117"/>
      <c r="I27" s="116"/>
      <c r="J27" s="117"/>
      <c r="K27" s="118">
        <v>775511.66666666663</v>
      </c>
      <c r="L27" s="119"/>
    </row>
    <row r="28" spans="1:12">
      <c r="A28" s="97" t="s">
        <v>48</v>
      </c>
      <c r="B28" s="98"/>
      <c r="C28" s="1"/>
      <c r="D28" s="2" t="s">
        <v>49</v>
      </c>
      <c r="E28" s="99"/>
      <c r="F28" s="100"/>
      <c r="G28" s="99"/>
      <c r="H28" s="100"/>
      <c r="I28" s="99"/>
      <c r="J28" s="100"/>
      <c r="K28" s="99"/>
      <c r="L28" s="100"/>
    </row>
    <row r="29" spans="1:12">
      <c r="A29" s="104"/>
      <c r="B29" s="105"/>
      <c r="C29" s="106"/>
      <c r="D29" s="3"/>
      <c r="E29" s="107"/>
      <c r="F29" s="108"/>
      <c r="G29" s="107"/>
      <c r="H29" s="108"/>
      <c r="I29" s="107"/>
      <c r="J29" s="108"/>
      <c r="K29" s="107"/>
      <c r="L29" s="108"/>
    </row>
  </sheetData>
  <mergeCells count="35">
    <mergeCell ref="A27:D27"/>
    <mergeCell ref="E27:F27"/>
    <mergeCell ref="G27:H27"/>
    <mergeCell ref="I27:J27"/>
    <mergeCell ref="K27:L27"/>
    <mergeCell ref="A3:D3"/>
    <mergeCell ref="E3:F3"/>
    <mergeCell ref="G3:H3"/>
    <mergeCell ref="I3:J3"/>
    <mergeCell ref="K3:L3"/>
    <mergeCell ref="A29:C29"/>
    <mergeCell ref="E29:F29"/>
    <mergeCell ref="G29:H29"/>
    <mergeCell ref="I29:J29"/>
    <mergeCell ref="K29:L29"/>
    <mergeCell ref="A1:D1"/>
    <mergeCell ref="E1:F1"/>
    <mergeCell ref="G1:H1"/>
    <mergeCell ref="I1:J1"/>
    <mergeCell ref="K1:L1"/>
    <mergeCell ref="A28:B28"/>
    <mergeCell ref="E28:F28"/>
    <mergeCell ref="G28:H28"/>
    <mergeCell ref="I28:J28"/>
    <mergeCell ref="K28:L28"/>
    <mergeCell ref="A2:D2"/>
    <mergeCell ref="E2:F2"/>
    <mergeCell ref="G2:H2"/>
    <mergeCell ref="I2:J2"/>
    <mergeCell ref="K2:L2"/>
    <mergeCell ref="A26:D26"/>
    <mergeCell ref="E26:F26"/>
    <mergeCell ref="G26:H26"/>
    <mergeCell ref="I26:J26"/>
    <mergeCell ref="K26:L2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B1:S96"/>
  <sheetViews>
    <sheetView tabSelected="1" topLeftCell="B1" workbookViewId="0">
      <selection activeCell="K74" sqref="K74"/>
    </sheetView>
  </sheetViews>
  <sheetFormatPr defaultRowHeight="15"/>
  <cols>
    <col min="2" max="2" width="7" customWidth="1"/>
    <col min="4" max="4" width="7.140625" bestFit="1" customWidth="1"/>
    <col min="5" max="5" width="45.85546875" customWidth="1"/>
    <col min="6" max="6" width="10" customWidth="1"/>
    <col min="7" max="7" width="10.42578125" bestFit="1" customWidth="1"/>
    <col min="8" max="8" width="10" customWidth="1"/>
    <col min="9" max="11" width="10.42578125" bestFit="1" customWidth="1"/>
    <col min="12" max="12" width="10.7109375" bestFit="1" customWidth="1"/>
    <col min="13" max="13" width="17" bestFit="1" customWidth="1"/>
    <col min="15" max="15" width="12.28515625" bestFit="1" customWidth="1"/>
    <col min="19" max="19" width="12.42578125" bestFit="1" customWidth="1"/>
  </cols>
  <sheetData>
    <row r="1" spans="2:19" ht="15.75" thickBot="1"/>
    <row r="2" spans="2:19">
      <c r="B2" s="169" t="s">
        <v>0</v>
      </c>
      <c r="C2" s="170"/>
      <c r="D2" s="170"/>
      <c r="E2" s="171"/>
      <c r="F2" s="172" t="s">
        <v>64</v>
      </c>
      <c r="G2" s="173"/>
      <c r="H2" s="172" t="s">
        <v>112</v>
      </c>
      <c r="I2" s="173"/>
      <c r="J2" s="172" t="s">
        <v>115</v>
      </c>
      <c r="K2" s="173"/>
      <c r="L2" s="123" t="s">
        <v>134</v>
      </c>
      <c r="M2" s="124"/>
      <c r="N2" s="25"/>
      <c r="O2" s="25"/>
      <c r="P2" s="25"/>
      <c r="Q2" s="25"/>
      <c r="R2" s="25"/>
      <c r="S2" s="25"/>
    </row>
    <row r="3" spans="2:19">
      <c r="B3" s="174" t="s">
        <v>4</v>
      </c>
      <c r="C3" s="175"/>
      <c r="D3" s="175"/>
      <c r="E3" s="176"/>
      <c r="F3" s="177" t="s">
        <v>65</v>
      </c>
      <c r="G3" s="178"/>
      <c r="H3" s="177" t="s">
        <v>113</v>
      </c>
      <c r="I3" s="178"/>
      <c r="J3" s="177" t="s">
        <v>116</v>
      </c>
      <c r="K3" s="178"/>
      <c r="L3" s="125"/>
      <c r="M3" s="126"/>
      <c r="N3" s="25"/>
      <c r="O3" s="25"/>
      <c r="P3" s="25"/>
      <c r="Q3" s="25"/>
      <c r="R3" s="25"/>
      <c r="S3" s="25"/>
    </row>
    <row r="4" spans="2:19">
      <c r="B4" s="164" t="s">
        <v>137</v>
      </c>
      <c r="C4" s="165"/>
      <c r="D4" s="165"/>
      <c r="E4" s="166"/>
      <c r="F4" s="167" t="s">
        <v>66</v>
      </c>
      <c r="G4" s="168"/>
      <c r="H4" s="167" t="s">
        <v>114</v>
      </c>
      <c r="I4" s="168"/>
      <c r="J4" s="167" t="s">
        <v>117</v>
      </c>
      <c r="K4" s="168"/>
      <c r="L4" s="127"/>
      <c r="M4" s="128"/>
      <c r="N4" s="25"/>
      <c r="O4" s="25"/>
      <c r="P4" s="25"/>
      <c r="Q4" s="25"/>
      <c r="R4" s="25"/>
      <c r="S4" s="25"/>
    </row>
    <row r="5" spans="2:19" ht="24">
      <c r="B5" s="70" t="s">
        <v>12</v>
      </c>
      <c r="C5" s="26" t="s">
        <v>13</v>
      </c>
      <c r="D5" s="26" t="s">
        <v>14</v>
      </c>
      <c r="E5" s="26" t="s">
        <v>15</v>
      </c>
      <c r="F5" s="27" t="s">
        <v>16</v>
      </c>
      <c r="G5" s="27" t="s">
        <v>17</v>
      </c>
      <c r="H5" s="27" t="s">
        <v>16</v>
      </c>
      <c r="I5" s="27" t="s">
        <v>17</v>
      </c>
      <c r="J5" s="27" t="s">
        <v>16</v>
      </c>
      <c r="K5" s="27" t="s">
        <v>17</v>
      </c>
      <c r="L5" s="28" t="s">
        <v>135</v>
      </c>
      <c r="M5" s="71" t="s">
        <v>127</v>
      </c>
      <c r="N5" s="25"/>
      <c r="O5" s="25"/>
      <c r="P5" s="25"/>
      <c r="Q5" s="25"/>
      <c r="R5" s="25"/>
      <c r="S5" s="25"/>
    </row>
    <row r="6" spans="2:19" ht="24">
      <c r="B6" s="72">
        <v>1</v>
      </c>
      <c r="C6" s="31" t="s">
        <v>13</v>
      </c>
      <c r="D6" s="32">
        <v>5000</v>
      </c>
      <c r="E6" s="33" t="s">
        <v>50</v>
      </c>
      <c r="F6" s="34">
        <v>6.95</v>
      </c>
      <c r="G6" s="35">
        <f>D6*F6</f>
        <v>34750</v>
      </c>
      <c r="H6" s="35">
        <v>4</v>
      </c>
      <c r="I6" s="35">
        <f>D6*H6</f>
        <v>20000</v>
      </c>
      <c r="J6" s="36">
        <v>4.9000000000000004</v>
      </c>
      <c r="K6" s="37">
        <f>D6*J6</f>
        <v>24500</v>
      </c>
      <c r="L6" s="38">
        <f>AVERAGE(F6,H6,J6)</f>
        <v>5.2833333333333332</v>
      </c>
      <c r="M6" s="73">
        <f>D6*L6</f>
        <v>26416.666666666668</v>
      </c>
      <c r="N6" s="25"/>
      <c r="O6" s="25"/>
      <c r="P6" s="25"/>
      <c r="Q6" s="25"/>
      <c r="R6" s="25"/>
      <c r="S6" s="25"/>
    </row>
    <row r="7" spans="2:19" ht="24">
      <c r="B7" s="72">
        <v>2</v>
      </c>
      <c r="C7" s="31" t="s">
        <v>13</v>
      </c>
      <c r="D7" s="32">
        <v>20000</v>
      </c>
      <c r="E7" s="33" t="s">
        <v>51</v>
      </c>
      <c r="F7" s="34">
        <v>2.9</v>
      </c>
      <c r="G7" s="35">
        <f t="shared" ref="G7:G19" si="0">D7*F7</f>
        <v>58000</v>
      </c>
      <c r="H7" s="35">
        <v>2.5</v>
      </c>
      <c r="I7" s="35">
        <f>D7*H7</f>
        <v>50000</v>
      </c>
      <c r="J7" s="35">
        <v>2</v>
      </c>
      <c r="K7" s="37">
        <f t="shared" ref="K7:K19" si="1">D7*J7</f>
        <v>40000</v>
      </c>
      <c r="L7" s="38">
        <f t="shared" ref="L7:M19" si="2">AVERAGE(F7,H7,J7)</f>
        <v>2.4666666666666668</v>
      </c>
      <c r="M7" s="73">
        <f t="shared" ref="M7:M19" si="3">D7*L7</f>
        <v>49333.333333333336</v>
      </c>
      <c r="N7" s="25"/>
      <c r="O7" s="25"/>
      <c r="P7" s="25"/>
      <c r="Q7" s="25"/>
      <c r="R7" s="25"/>
      <c r="S7" s="25"/>
    </row>
    <row r="8" spans="2:19" ht="24">
      <c r="B8" s="72">
        <v>3</v>
      </c>
      <c r="C8" s="31" t="s">
        <v>13</v>
      </c>
      <c r="D8" s="32">
        <v>2500</v>
      </c>
      <c r="E8" s="33" t="s">
        <v>52</v>
      </c>
      <c r="F8" s="34">
        <v>4.9800000000000004</v>
      </c>
      <c r="G8" s="35">
        <f t="shared" si="0"/>
        <v>12450.000000000002</v>
      </c>
      <c r="H8" s="35">
        <v>2</v>
      </c>
      <c r="I8" s="35">
        <f t="shared" ref="I8:I19" si="4">D8*H8</f>
        <v>5000</v>
      </c>
      <c r="J8" s="35">
        <v>3.78</v>
      </c>
      <c r="K8" s="37">
        <f t="shared" si="1"/>
        <v>9450</v>
      </c>
      <c r="L8" s="38">
        <f t="shared" si="2"/>
        <v>3.5866666666666664</v>
      </c>
      <c r="M8" s="73">
        <f t="shared" si="3"/>
        <v>8966.6666666666661</v>
      </c>
      <c r="N8" s="25"/>
      <c r="O8" s="25"/>
      <c r="P8" s="25"/>
      <c r="Q8" s="25"/>
      <c r="R8" s="25"/>
      <c r="S8" s="25"/>
    </row>
    <row r="9" spans="2:19" ht="24">
      <c r="B9" s="72">
        <v>4</v>
      </c>
      <c r="C9" s="31" t="s">
        <v>13</v>
      </c>
      <c r="D9" s="32">
        <v>2500</v>
      </c>
      <c r="E9" s="33" t="s">
        <v>53</v>
      </c>
      <c r="F9" s="34">
        <v>6.98</v>
      </c>
      <c r="G9" s="35">
        <f t="shared" si="0"/>
        <v>17450</v>
      </c>
      <c r="H9" s="37">
        <v>7</v>
      </c>
      <c r="I9" s="35">
        <f t="shared" si="4"/>
        <v>17500</v>
      </c>
      <c r="J9" s="35">
        <v>5.28</v>
      </c>
      <c r="K9" s="37">
        <f t="shared" si="1"/>
        <v>13200</v>
      </c>
      <c r="L9" s="38">
        <f t="shared" si="2"/>
        <v>6.4200000000000008</v>
      </c>
      <c r="M9" s="73">
        <f t="shared" si="3"/>
        <v>16050.000000000002</v>
      </c>
      <c r="N9" s="25"/>
      <c r="O9" s="25"/>
      <c r="P9" s="25"/>
      <c r="Q9" s="25"/>
      <c r="R9" s="25"/>
      <c r="S9" s="25"/>
    </row>
    <row r="10" spans="2:19" ht="24">
      <c r="B10" s="72">
        <v>5</v>
      </c>
      <c r="C10" s="31" t="s">
        <v>13</v>
      </c>
      <c r="D10" s="32">
        <v>25000</v>
      </c>
      <c r="E10" s="33" t="s">
        <v>54</v>
      </c>
      <c r="F10" s="34">
        <v>2</v>
      </c>
      <c r="G10" s="35">
        <f t="shared" si="0"/>
        <v>50000</v>
      </c>
      <c r="H10" s="35">
        <v>0.8</v>
      </c>
      <c r="I10" s="35">
        <f t="shared" si="4"/>
        <v>20000</v>
      </c>
      <c r="J10" s="35">
        <v>0.87</v>
      </c>
      <c r="K10" s="37">
        <f t="shared" si="1"/>
        <v>21750</v>
      </c>
      <c r="L10" s="38">
        <f t="shared" si="2"/>
        <v>1.2233333333333334</v>
      </c>
      <c r="M10" s="73">
        <f t="shared" si="3"/>
        <v>30583.333333333336</v>
      </c>
      <c r="N10" s="25"/>
      <c r="O10" s="25"/>
      <c r="P10" s="25"/>
      <c r="Q10" s="25"/>
      <c r="R10" s="25"/>
      <c r="S10" s="25"/>
    </row>
    <row r="11" spans="2:19" ht="24">
      <c r="B11" s="72">
        <v>6</v>
      </c>
      <c r="C11" s="31" t="s">
        <v>13</v>
      </c>
      <c r="D11" s="32">
        <v>50000</v>
      </c>
      <c r="E11" s="33" t="s">
        <v>55</v>
      </c>
      <c r="F11" s="34">
        <v>2.35</v>
      </c>
      <c r="G11" s="35">
        <f t="shared" si="0"/>
        <v>117500</v>
      </c>
      <c r="H11" s="37">
        <v>0.9</v>
      </c>
      <c r="I11" s="35">
        <f t="shared" si="4"/>
        <v>45000</v>
      </c>
      <c r="J11" s="35">
        <v>0.98</v>
      </c>
      <c r="K11" s="37">
        <f t="shared" si="1"/>
        <v>49000</v>
      </c>
      <c r="L11" s="38">
        <f t="shared" si="2"/>
        <v>1.4100000000000001</v>
      </c>
      <c r="M11" s="73">
        <f t="shared" si="3"/>
        <v>70500</v>
      </c>
      <c r="N11" s="25"/>
      <c r="O11" s="25"/>
      <c r="P11" s="25"/>
      <c r="Q11" s="25"/>
      <c r="R11" s="25"/>
      <c r="S11" s="25"/>
    </row>
    <row r="12" spans="2:19" ht="24">
      <c r="B12" s="72">
        <v>7</v>
      </c>
      <c r="C12" s="31" t="s">
        <v>13</v>
      </c>
      <c r="D12" s="32">
        <v>25000</v>
      </c>
      <c r="E12" s="33" t="s">
        <v>56</v>
      </c>
      <c r="F12" s="34">
        <v>1.79</v>
      </c>
      <c r="G12" s="35">
        <f t="shared" si="0"/>
        <v>44750</v>
      </c>
      <c r="H12" s="37">
        <v>0.65</v>
      </c>
      <c r="I12" s="35">
        <f t="shared" si="4"/>
        <v>16250</v>
      </c>
      <c r="J12" s="35">
        <v>0.7</v>
      </c>
      <c r="K12" s="37">
        <f t="shared" si="1"/>
        <v>17500</v>
      </c>
      <c r="L12" s="38">
        <f t="shared" si="2"/>
        <v>1.0466666666666666</v>
      </c>
      <c r="M12" s="73">
        <f t="shared" si="3"/>
        <v>26166.666666666664</v>
      </c>
      <c r="N12" s="25"/>
      <c r="O12" s="25"/>
      <c r="P12" s="25"/>
      <c r="Q12" s="25"/>
      <c r="R12" s="25"/>
      <c r="S12" s="25"/>
    </row>
    <row r="13" spans="2:19" ht="24">
      <c r="B13" s="72">
        <v>8</v>
      </c>
      <c r="C13" s="31" t="s">
        <v>13</v>
      </c>
      <c r="D13" s="32">
        <v>50000</v>
      </c>
      <c r="E13" s="33" t="s">
        <v>57</v>
      </c>
      <c r="F13" s="34">
        <v>1.5</v>
      </c>
      <c r="G13" s="35">
        <f t="shared" si="0"/>
        <v>75000</v>
      </c>
      <c r="H13" s="35">
        <v>0.73</v>
      </c>
      <c r="I13" s="35">
        <f t="shared" si="4"/>
        <v>36500</v>
      </c>
      <c r="J13" s="35">
        <v>0.79</v>
      </c>
      <c r="K13" s="37">
        <f t="shared" si="1"/>
        <v>39500</v>
      </c>
      <c r="L13" s="38">
        <f t="shared" si="2"/>
        <v>1.0066666666666666</v>
      </c>
      <c r="M13" s="73">
        <f t="shared" si="3"/>
        <v>50333.333333333328</v>
      </c>
      <c r="N13" s="25"/>
      <c r="O13" s="25"/>
      <c r="P13" s="25"/>
      <c r="Q13" s="25"/>
      <c r="R13" s="25"/>
      <c r="S13" s="25"/>
    </row>
    <row r="14" spans="2:19" ht="24">
      <c r="B14" s="72">
        <v>9</v>
      </c>
      <c r="C14" s="31" t="s">
        <v>13</v>
      </c>
      <c r="D14" s="32">
        <v>25000</v>
      </c>
      <c r="E14" s="33" t="s">
        <v>58</v>
      </c>
      <c r="F14" s="34">
        <v>1.55</v>
      </c>
      <c r="G14" s="35">
        <f t="shared" si="0"/>
        <v>38750</v>
      </c>
      <c r="H14" s="35">
        <v>0.56999999999999995</v>
      </c>
      <c r="I14" s="35">
        <f t="shared" si="4"/>
        <v>14249.999999999998</v>
      </c>
      <c r="J14" s="37">
        <v>0.64</v>
      </c>
      <c r="K14" s="37">
        <f t="shared" si="1"/>
        <v>16000</v>
      </c>
      <c r="L14" s="38">
        <f t="shared" si="2"/>
        <v>0.92</v>
      </c>
      <c r="M14" s="73">
        <f t="shared" si="3"/>
        <v>23000</v>
      </c>
      <c r="N14" s="25"/>
      <c r="O14" s="25"/>
      <c r="P14" s="25"/>
      <c r="Q14" s="25"/>
      <c r="R14" s="25"/>
      <c r="S14" s="25"/>
    </row>
    <row r="15" spans="2:19" ht="24">
      <c r="B15" s="72">
        <v>10</v>
      </c>
      <c r="C15" s="31" t="s">
        <v>13</v>
      </c>
      <c r="D15" s="32">
        <v>50000</v>
      </c>
      <c r="E15" s="33" t="s">
        <v>59</v>
      </c>
      <c r="F15" s="34">
        <v>0.62</v>
      </c>
      <c r="G15" s="35">
        <f t="shared" si="0"/>
        <v>31000</v>
      </c>
      <c r="H15" s="35">
        <v>0.68</v>
      </c>
      <c r="I15" s="35">
        <f t="shared" si="4"/>
        <v>34000</v>
      </c>
      <c r="J15" s="37">
        <v>0.69</v>
      </c>
      <c r="K15" s="37">
        <f t="shared" si="1"/>
        <v>34500</v>
      </c>
      <c r="L15" s="38">
        <f t="shared" si="2"/>
        <v>0.66333333333333333</v>
      </c>
      <c r="M15" s="73">
        <f t="shared" si="3"/>
        <v>33166.666666666664</v>
      </c>
      <c r="N15" s="25"/>
      <c r="O15" s="25"/>
      <c r="P15" s="25"/>
      <c r="Q15" s="25"/>
      <c r="R15" s="25"/>
      <c r="S15" s="25"/>
    </row>
    <row r="16" spans="2:19" ht="36">
      <c r="B16" s="72">
        <v>11</v>
      </c>
      <c r="C16" s="31" t="s">
        <v>13</v>
      </c>
      <c r="D16" s="32">
        <v>25000</v>
      </c>
      <c r="E16" s="33" t="s">
        <v>60</v>
      </c>
      <c r="F16" s="34">
        <v>4.7</v>
      </c>
      <c r="G16" s="35">
        <f t="shared" si="0"/>
        <v>117500</v>
      </c>
      <c r="H16" s="35">
        <v>4.34</v>
      </c>
      <c r="I16" s="35">
        <f t="shared" si="4"/>
        <v>108500</v>
      </c>
      <c r="J16" s="37">
        <v>3.98</v>
      </c>
      <c r="K16" s="37">
        <f t="shared" si="1"/>
        <v>99500</v>
      </c>
      <c r="L16" s="38">
        <f t="shared" si="2"/>
        <v>4.34</v>
      </c>
      <c r="M16" s="73">
        <f t="shared" si="3"/>
        <v>108500</v>
      </c>
      <c r="N16" s="25"/>
      <c r="O16" s="25"/>
      <c r="P16" s="25"/>
      <c r="Q16" s="25"/>
      <c r="R16" s="25"/>
      <c r="S16" s="25"/>
    </row>
    <row r="17" spans="2:19" ht="48">
      <c r="B17" s="72">
        <v>12</v>
      </c>
      <c r="C17" s="31" t="s">
        <v>13</v>
      </c>
      <c r="D17" s="32">
        <v>15000</v>
      </c>
      <c r="E17" s="40" t="s">
        <v>61</v>
      </c>
      <c r="F17" s="34">
        <v>4.05</v>
      </c>
      <c r="G17" s="35">
        <f t="shared" si="0"/>
        <v>60750</v>
      </c>
      <c r="H17" s="35">
        <v>5</v>
      </c>
      <c r="I17" s="35">
        <f t="shared" si="4"/>
        <v>75000</v>
      </c>
      <c r="J17" s="37">
        <v>4.5599999999999996</v>
      </c>
      <c r="K17" s="37">
        <f t="shared" si="1"/>
        <v>68400</v>
      </c>
      <c r="L17" s="38">
        <f t="shared" si="2"/>
        <v>4.5366666666666662</v>
      </c>
      <c r="M17" s="73">
        <f t="shared" si="3"/>
        <v>68049.999999999985</v>
      </c>
      <c r="N17" s="25"/>
      <c r="O17" s="25"/>
      <c r="P17" s="25"/>
      <c r="Q17" s="25"/>
      <c r="R17" s="25"/>
      <c r="S17" s="25"/>
    </row>
    <row r="18" spans="2:19" ht="48">
      <c r="B18" s="72">
        <v>13</v>
      </c>
      <c r="C18" s="31" t="s">
        <v>13</v>
      </c>
      <c r="D18" s="32">
        <v>15000</v>
      </c>
      <c r="E18" s="40" t="s">
        <v>62</v>
      </c>
      <c r="F18" s="34">
        <v>2.9</v>
      </c>
      <c r="G18" s="35">
        <f t="shared" si="0"/>
        <v>43500</v>
      </c>
      <c r="H18" s="35">
        <v>4</v>
      </c>
      <c r="I18" s="35">
        <f t="shared" si="4"/>
        <v>60000</v>
      </c>
      <c r="J18" s="37">
        <v>3.28</v>
      </c>
      <c r="K18" s="37">
        <f t="shared" si="1"/>
        <v>49200</v>
      </c>
      <c r="L18" s="38">
        <f t="shared" si="2"/>
        <v>3.3933333333333331</v>
      </c>
      <c r="M18" s="73">
        <f t="shared" si="3"/>
        <v>50899.999999999993</v>
      </c>
      <c r="N18" s="25"/>
      <c r="O18" s="25"/>
      <c r="P18" s="25"/>
      <c r="Q18" s="25"/>
      <c r="R18" s="25"/>
      <c r="S18" s="25"/>
    </row>
    <row r="19" spans="2:19" ht="48.75" thickBot="1">
      <c r="B19" s="72">
        <v>14</v>
      </c>
      <c r="C19" s="31" t="s">
        <v>13</v>
      </c>
      <c r="D19" s="32">
        <v>50000</v>
      </c>
      <c r="E19" s="40" t="s">
        <v>63</v>
      </c>
      <c r="F19" s="34">
        <v>2.15</v>
      </c>
      <c r="G19" s="35">
        <f t="shared" si="0"/>
        <v>107500</v>
      </c>
      <c r="H19" s="35">
        <v>2</v>
      </c>
      <c r="I19" s="35">
        <f t="shared" si="4"/>
        <v>100000</v>
      </c>
      <c r="J19" s="37">
        <v>1.51</v>
      </c>
      <c r="K19" s="37">
        <f t="shared" si="1"/>
        <v>75500</v>
      </c>
      <c r="L19" s="38">
        <f t="shared" si="2"/>
        <v>1.8866666666666667</v>
      </c>
      <c r="M19" s="73">
        <f t="shared" si="3"/>
        <v>94333.333333333328</v>
      </c>
      <c r="N19" s="25"/>
      <c r="O19" s="25"/>
      <c r="P19" s="25"/>
      <c r="Q19" s="25"/>
      <c r="R19" s="25"/>
      <c r="S19" s="25"/>
    </row>
    <row r="20" spans="2:19" ht="18.75" customHeight="1" thickBot="1">
      <c r="B20" s="161" t="s">
        <v>127</v>
      </c>
      <c r="C20" s="162"/>
      <c r="D20" s="162"/>
      <c r="E20" s="163"/>
      <c r="F20" s="74"/>
      <c r="G20" s="75">
        <f>SUM(G6:G19)</f>
        <v>808900</v>
      </c>
      <c r="H20" s="76"/>
      <c r="I20" s="75">
        <f>SUM(I6:I19)</f>
        <v>602000</v>
      </c>
      <c r="J20" s="76"/>
      <c r="K20" s="75">
        <f>SUM(K6:K19)</f>
        <v>558000</v>
      </c>
      <c r="L20" s="77"/>
      <c r="M20" s="65">
        <f>SUM(M6:M19)</f>
        <v>656300</v>
      </c>
      <c r="N20" s="25"/>
      <c r="O20" s="69"/>
      <c r="P20" s="25"/>
      <c r="Q20" s="25"/>
      <c r="R20" s="25"/>
      <c r="S20" s="25"/>
    </row>
    <row r="21" spans="2:19" ht="18.75" customHeight="1" thickBot="1">
      <c r="B21" s="42"/>
      <c r="C21" s="42"/>
      <c r="D21" s="42"/>
      <c r="E21" s="42"/>
      <c r="F21" s="43"/>
      <c r="G21" s="43"/>
      <c r="H21" s="43"/>
      <c r="I21" s="43"/>
      <c r="J21" s="43"/>
      <c r="K21" s="43"/>
      <c r="L21" s="44"/>
      <c r="M21" s="44"/>
      <c r="N21" s="25"/>
      <c r="O21" s="25"/>
      <c r="P21" s="25"/>
      <c r="Q21" s="25"/>
      <c r="R21" s="25"/>
      <c r="S21" s="25"/>
    </row>
    <row r="22" spans="2:19" ht="15.75" thickBot="1">
      <c r="B22" s="132" t="s">
        <v>128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4"/>
      <c r="N22" s="25"/>
      <c r="O22" s="25"/>
      <c r="P22" s="25"/>
      <c r="Q22" s="25"/>
      <c r="R22" s="25"/>
      <c r="S22" s="25"/>
    </row>
    <row r="23" spans="2:19" ht="24">
      <c r="B23" s="70" t="s">
        <v>12</v>
      </c>
      <c r="C23" s="26" t="s">
        <v>13</v>
      </c>
      <c r="D23" s="26" t="s">
        <v>14</v>
      </c>
      <c r="E23" s="26" t="s">
        <v>15</v>
      </c>
      <c r="F23" s="27" t="s">
        <v>16</v>
      </c>
      <c r="G23" s="27" t="s">
        <v>17</v>
      </c>
      <c r="H23" s="27" t="s">
        <v>16</v>
      </c>
      <c r="I23" s="27" t="s">
        <v>17</v>
      </c>
      <c r="J23" s="27" t="s">
        <v>16</v>
      </c>
      <c r="K23" s="27" t="s">
        <v>17</v>
      </c>
      <c r="L23" s="28" t="s">
        <v>135</v>
      </c>
      <c r="M23" s="71" t="s">
        <v>127</v>
      </c>
      <c r="N23" s="25"/>
      <c r="O23" s="25"/>
      <c r="P23" s="25"/>
      <c r="Q23" s="25"/>
      <c r="R23" s="25"/>
      <c r="S23" s="25"/>
    </row>
    <row r="24" spans="2:19" ht="24.75">
      <c r="B24" s="72">
        <v>1</v>
      </c>
      <c r="C24" s="31" t="s">
        <v>111</v>
      </c>
      <c r="D24" s="32">
        <v>2000</v>
      </c>
      <c r="E24" s="45" t="s">
        <v>67</v>
      </c>
      <c r="F24" s="34">
        <v>16.28</v>
      </c>
      <c r="G24" s="35">
        <f>D24*F24</f>
        <v>32560.000000000004</v>
      </c>
      <c r="H24" s="35">
        <v>17.899999999999999</v>
      </c>
      <c r="I24" s="35">
        <f>D24*H24</f>
        <v>35800</v>
      </c>
      <c r="J24" s="36">
        <v>19.84</v>
      </c>
      <c r="K24" s="37">
        <f>D24*J24</f>
        <v>39680</v>
      </c>
      <c r="L24" s="38">
        <f>AVERAGE(F24,H24,J24)</f>
        <v>18.006666666666664</v>
      </c>
      <c r="M24" s="73">
        <f>D24*L24</f>
        <v>36013.333333333328</v>
      </c>
      <c r="N24" s="25"/>
      <c r="O24" s="25"/>
      <c r="P24" s="25"/>
      <c r="Q24" s="25"/>
      <c r="R24" s="25"/>
      <c r="S24" s="25"/>
    </row>
    <row r="25" spans="2:19" ht="24.75">
      <c r="B25" s="72">
        <v>2</v>
      </c>
      <c r="C25" s="31" t="s">
        <v>111</v>
      </c>
      <c r="D25" s="32">
        <v>2000</v>
      </c>
      <c r="E25" s="45" t="s">
        <v>68</v>
      </c>
      <c r="F25" s="34">
        <v>18.3</v>
      </c>
      <c r="G25" s="35">
        <f t="shared" ref="G25:G53" si="5">D25*F25</f>
        <v>36600</v>
      </c>
      <c r="H25" s="35">
        <v>23.5</v>
      </c>
      <c r="I25" s="35">
        <f t="shared" ref="I25:I53" si="6">D25*H25</f>
        <v>47000</v>
      </c>
      <c r="J25" s="35">
        <v>21.31</v>
      </c>
      <c r="K25" s="37">
        <f t="shared" ref="K25:K53" si="7">D25*J25</f>
        <v>42620</v>
      </c>
      <c r="L25" s="38">
        <f t="shared" ref="L25:L53" si="8">AVERAGE(F25,H25,J25)</f>
        <v>21.036666666666665</v>
      </c>
      <c r="M25" s="73">
        <f t="shared" ref="M25:M53" si="9">D25*L25</f>
        <v>42073.333333333328</v>
      </c>
      <c r="N25" s="25"/>
      <c r="O25" s="25"/>
      <c r="P25" s="25"/>
      <c r="Q25" s="25"/>
      <c r="R25" s="25"/>
      <c r="S25" s="25"/>
    </row>
    <row r="26" spans="2:19" ht="24.75">
      <c r="B26" s="72">
        <v>3</v>
      </c>
      <c r="C26" s="31" t="s">
        <v>111</v>
      </c>
      <c r="D26" s="32">
        <v>2000</v>
      </c>
      <c r="E26" s="45" t="s">
        <v>69</v>
      </c>
      <c r="F26" s="34">
        <v>14.5</v>
      </c>
      <c r="G26" s="35">
        <f t="shared" si="5"/>
        <v>29000</v>
      </c>
      <c r="H26" s="35">
        <v>13.56</v>
      </c>
      <c r="I26" s="35">
        <f t="shared" si="6"/>
        <v>27120</v>
      </c>
      <c r="J26" s="35">
        <v>15.68</v>
      </c>
      <c r="K26" s="37">
        <f t="shared" si="7"/>
        <v>31360</v>
      </c>
      <c r="L26" s="38">
        <f t="shared" si="8"/>
        <v>14.58</v>
      </c>
      <c r="M26" s="73">
        <f t="shared" si="9"/>
        <v>29160</v>
      </c>
      <c r="N26" s="25"/>
      <c r="O26" s="25"/>
      <c r="P26" s="25"/>
      <c r="Q26" s="25"/>
      <c r="R26" s="25"/>
      <c r="S26" s="25"/>
    </row>
    <row r="27" spans="2:19" ht="24.75">
      <c r="B27" s="72">
        <v>4</v>
      </c>
      <c r="C27" s="31" t="s">
        <v>111</v>
      </c>
      <c r="D27" s="32">
        <v>2000</v>
      </c>
      <c r="E27" s="45" t="s">
        <v>70</v>
      </c>
      <c r="F27" s="34">
        <v>10.5</v>
      </c>
      <c r="G27" s="35">
        <f t="shared" si="5"/>
        <v>21000</v>
      </c>
      <c r="H27" s="37">
        <v>14.35</v>
      </c>
      <c r="I27" s="35">
        <f t="shared" si="6"/>
        <v>28700</v>
      </c>
      <c r="J27" s="35">
        <v>13</v>
      </c>
      <c r="K27" s="37">
        <f t="shared" si="7"/>
        <v>26000</v>
      </c>
      <c r="L27" s="38">
        <f t="shared" si="8"/>
        <v>12.616666666666667</v>
      </c>
      <c r="M27" s="73">
        <f t="shared" si="9"/>
        <v>25233.333333333336</v>
      </c>
      <c r="N27" s="25"/>
      <c r="O27" s="25"/>
      <c r="P27" s="25"/>
      <c r="Q27" s="25"/>
      <c r="R27" s="25"/>
      <c r="S27" s="25"/>
    </row>
    <row r="28" spans="2:19" ht="24.75">
      <c r="B28" s="72">
        <v>5</v>
      </c>
      <c r="C28" s="31" t="s">
        <v>111</v>
      </c>
      <c r="D28" s="32">
        <v>2000</v>
      </c>
      <c r="E28" s="45" t="s">
        <v>71</v>
      </c>
      <c r="F28" s="34">
        <v>11.85</v>
      </c>
      <c r="G28" s="35">
        <f t="shared" si="5"/>
        <v>23700</v>
      </c>
      <c r="H28" s="35">
        <v>12.87</v>
      </c>
      <c r="I28" s="35">
        <f t="shared" si="6"/>
        <v>25740</v>
      </c>
      <c r="J28" s="35">
        <v>12.54</v>
      </c>
      <c r="K28" s="37">
        <f t="shared" si="7"/>
        <v>25080</v>
      </c>
      <c r="L28" s="38">
        <f t="shared" si="8"/>
        <v>12.42</v>
      </c>
      <c r="M28" s="73">
        <f t="shared" si="9"/>
        <v>24840</v>
      </c>
      <c r="N28" s="25"/>
      <c r="O28" s="25"/>
      <c r="P28" s="25"/>
      <c r="Q28" s="25"/>
      <c r="R28" s="25"/>
      <c r="S28" s="25"/>
    </row>
    <row r="29" spans="2:19" ht="24.75">
      <c r="B29" s="72">
        <v>6</v>
      </c>
      <c r="C29" s="31" t="s">
        <v>111</v>
      </c>
      <c r="D29" s="32">
        <v>2000</v>
      </c>
      <c r="E29" s="45" t="s">
        <v>72</v>
      </c>
      <c r="F29" s="34">
        <v>14.1</v>
      </c>
      <c r="G29" s="35">
        <f t="shared" si="5"/>
        <v>28200</v>
      </c>
      <c r="H29" s="37">
        <v>13.98</v>
      </c>
      <c r="I29" s="35">
        <f t="shared" si="6"/>
        <v>27960</v>
      </c>
      <c r="J29" s="35">
        <v>15.76</v>
      </c>
      <c r="K29" s="37">
        <f t="shared" si="7"/>
        <v>31520</v>
      </c>
      <c r="L29" s="38">
        <f t="shared" si="8"/>
        <v>14.613333333333332</v>
      </c>
      <c r="M29" s="73">
        <f t="shared" si="9"/>
        <v>29226.666666666664</v>
      </c>
      <c r="N29" s="25"/>
      <c r="O29" s="25"/>
      <c r="P29" s="25"/>
      <c r="Q29" s="25"/>
      <c r="R29" s="25"/>
      <c r="S29" s="25"/>
    </row>
    <row r="30" spans="2:19" ht="24.75">
      <c r="B30" s="72">
        <v>7</v>
      </c>
      <c r="C30" s="31" t="s">
        <v>111</v>
      </c>
      <c r="D30" s="32">
        <v>1000</v>
      </c>
      <c r="E30" s="45" t="s">
        <v>73</v>
      </c>
      <c r="F30" s="34">
        <v>35.479999999999997</v>
      </c>
      <c r="G30" s="35">
        <f t="shared" si="5"/>
        <v>35480</v>
      </c>
      <c r="H30" s="37">
        <v>26.9</v>
      </c>
      <c r="I30" s="35">
        <f t="shared" si="6"/>
        <v>26900</v>
      </c>
      <c r="J30" s="35">
        <v>30</v>
      </c>
      <c r="K30" s="37">
        <f t="shared" si="7"/>
        <v>30000</v>
      </c>
      <c r="L30" s="38">
        <f t="shared" si="8"/>
        <v>30.793333333333333</v>
      </c>
      <c r="M30" s="73">
        <f t="shared" si="9"/>
        <v>30793.333333333332</v>
      </c>
      <c r="N30" s="25"/>
      <c r="O30" s="25"/>
      <c r="P30" s="25"/>
      <c r="Q30" s="25"/>
      <c r="R30" s="25"/>
      <c r="S30" s="25"/>
    </row>
    <row r="31" spans="2:19" ht="24.75">
      <c r="B31" s="72">
        <v>8</v>
      </c>
      <c r="C31" s="31" t="s">
        <v>111</v>
      </c>
      <c r="D31" s="32">
        <v>1000</v>
      </c>
      <c r="E31" s="45" t="s">
        <v>74</v>
      </c>
      <c r="F31" s="34">
        <v>26.45</v>
      </c>
      <c r="G31" s="35">
        <f t="shared" si="5"/>
        <v>26450</v>
      </c>
      <c r="H31" s="35">
        <v>27.5</v>
      </c>
      <c r="I31" s="35">
        <f t="shared" si="6"/>
        <v>27500</v>
      </c>
      <c r="J31" s="35">
        <v>35</v>
      </c>
      <c r="K31" s="37">
        <f t="shared" si="7"/>
        <v>35000</v>
      </c>
      <c r="L31" s="38">
        <f t="shared" si="8"/>
        <v>29.650000000000002</v>
      </c>
      <c r="M31" s="73">
        <f t="shared" si="9"/>
        <v>29650.000000000004</v>
      </c>
      <c r="N31" s="25"/>
      <c r="O31" s="25"/>
      <c r="P31" s="25"/>
      <c r="Q31" s="25"/>
      <c r="R31" s="25"/>
      <c r="S31" s="25"/>
    </row>
    <row r="32" spans="2:19" ht="24.75">
      <c r="B32" s="72">
        <v>9</v>
      </c>
      <c r="C32" s="31" t="s">
        <v>111</v>
      </c>
      <c r="D32" s="32">
        <v>1000</v>
      </c>
      <c r="E32" s="45" t="s">
        <v>75</v>
      </c>
      <c r="F32" s="34">
        <v>31.54</v>
      </c>
      <c r="G32" s="35">
        <f t="shared" si="5"/>
        <v>31540</v>
      </c>
      <c r="H32" s="35">
        <v>20</v>
      </c>
      <c r="I32" s="35">
        <f t="shared" si="6"/>
        <v>20000</v>
      </c>
      <c r="J32" s="37">
        <v>20</v>
      </c>
      <c r="K32" s="37">
        <f t="shared" si="7"/>
        <v>20000</v>
      </c>
      <c r="L32" s="38">
        <f t="shared" si="8"/>
        <v>23.846666666666664</v>
      </c>
      <c r="M32" s="73">
        <f t="shared" si="9"/>
        <v>23846.666666666664</v>
      </c>
      <c r="N32" s="25"/>
      <c r="O32" s="25"/>
      <c r="P32" s="25"/>
      <c r="Q32" s="25"/>
      <c r="R32" s="25"/>
      <c r="S32" s="25"/>
    </row>
    <row r="33" spans="2:19" ht="24.75">
      <c r="B33" s="72">
        <v>10</v>
      </c>
      <c r="C33" s="31" t="s">
        <v>111</v>
      </c>
      <c r="D33" s="32">
        <v>1000</v>
      </c>
      <c r="E33" s="45" t="s">
        <v>76</v>
      </c>
      <c r="F33" s="34">
        <v>25.2</v>
      </c>
      <c r="G33" s="35">
        <f t="shared" si="5"/>
        <v>25200</v>
      </c>
      <c r="H33" s="35">
        <v>23.4</v>
      </c>
      <c r="I33" s="35">
        <f t="shared" si="6"/>
        <v>23400</v>
      </c>
      <c r="J33" s="37">
        <v>25</v>
      </c>
      <c r="K33" s="37">
        <f t="shared" si="7"/>
        <v>25000</v>
      </c>
      <c r="L33" s="38">
        <f t="shared" si="8"/>
        <v>24.533333333333331</v>
      </c>
      <c r="M33" s="73">
        <f t="shared" si="9"/>
        <v>24533.333333333332</v>
      </c>
      <c r="N33" s="25"/>
      <c r="O33" s="25"/>
      <c r="P33" s="25"/>
      <c r="Q33" s="25"/>
      <c r="R33" s="25"/>
      <c r="S33" s="25"/>
    </row>
    <row r="34" spans="2:19" ht="24.75">
      <c r="B34" s="72">
        <v>11</v>
      </c>
      <c r="C34" s="31" t="s">
        <v>111</v>
      </c>
      <c r="D34" s="32">
        <v>1000</v>
      </c>
      <c r="E34" s="45" t="s">
        <v>77</v>
      </c>
      <c r="F34" s="34">
        <v>23.54</v>
      </c>
      <c r="G34" s="35">
        <f t="shared" si="5"/>
        <v>23540</v>
      </c>
      <c r="H34" s="35">
        <v>15</v>
      </c>
      <c r="I34" s="35">
        <f t="shared" si="6"/>
        <v>15000</v>
      </c>
      <c r="J34" s="37">
        <v>18</v>
      </c>
      <c r="K34" s="37">
        <f t="shared" si="7"/>
        <v>18000</v>
      </c>
      <c r="L34" s="38">
        <f t="shared" si="8"/>
        <v>18.846666666666668</v>
      </c>
      <c r="M34" s="73">
        <f t="shared" si="9"/>
        <v>18846.666666666668</v>
      </c>
      <c r="N34" s="25"/>
      <c r="O34" s="25"/>
      <c r="P34" s="25"/>
      <c r="Q34" s="25"/>
      <c r="R34" s="25"/>
      <c r="S34" s="25"/>
    </row>
    <row r="35" spans="2:19" ht="24.75">
      <c r="B35" s="72">
        <v>12</v>
      </c>
      <c r="C35" s="31" t="s">
        <v>111</v>
      </c>
      <c r="D35" s="32">
        <v>1000</v>
      </c>
      <c r="E35" s="45" t="s">
        <v>78</v>
      </c>
      <c r="F35" s="34">
        <v>28.1</v>
      </c>
      <c r="G35" s="35">
        <f t="shared" si="5"/>
        <v>28100</v>
      </c>
      <c r="H35" s="35">
        <v>17</v>
      </c>
      <c r="I35" s="35">
        <f t="shared" si="6"/>
        <v>17000</v>
      </c>
      <c r="J35" s="37">
        <v>23</v>
      </c>
      <c r="K35" s="37">
        <f t="shared" si="7"/>
        <v>23000</v>
      </c>
      <c r="L35" s="38">
        <f t="shared" si="8"/>
        <v>22.7</v>
      </c>
      <c r="M35" s="73">
        <f t="shared" si="9"/>
        <v>22700</v>
      </c>
      <c r="N35" s="25"/>
      <c r="O35" s="25"/>
      <c r="P35" s="25"/>
      <c r="Q35" s="25"/>
      <c r="R35" s="25"/>
      <c r="S35" s="25"/>
    </row>
    <row r="36" spans="2:19" ht="24.75">
      <c r="B36" s="72">
        <v>13</v>
      </c>
      <c r="C36" s="31" t="s">
        <v>13</v>
      </c>
      <c r="D36" s="32">
        <v>15000</v>
      </c>
      <c r="E36" s="45" t="s">
        <v>79</v>
      </c>
      <c r="F36" s="34">
        <v>0.75</v>
      </c>
      <c r="G36" s="35">
        <f t="shared" si="5"/>
        <v>11250</v>
      </c>
      <c r="H36" s="35">
        <v>1.2</v>
      </c>
      <c r="I36" s="35">
        <f t="shared" si="6"/>
        <v>18000</v>
      </c>
      <c r="J36" s="37">
        <v>0.9</v>
      </c>
      <c r="K36" s="37">
        <f t="shared" si="7"/>
        <v>13500</v>
      </c>
      <c r="L36" s="38">
        <f t="shared" si="8"/>
        <v>0.95000000000000007</v>
      </c>
      <c r="M36" s="73">
        <f t="shared" si="9"/>
        <v>14250.000000000002</v>
      </c>
      <c r="N36" s="25"/>
      <c r="O36" s="25"/>
      <c r="P36" s="25"/>
      <c r="Q36" s="25"/>
      <c r="R36" s="25"/>
      <c r="S36" s="25"/>
    </row>
    <row r="37" spans="2:19" ht="24.75">
      <c r="B37" s="72">
        <v>14</v>
      </c>
      <c r="C37" s="31" t="s">
        <v>13</v>
      </c>
      <c r="D37" s="32">
        <v>15000</v>
      </c>
      <c r="E37" s="45" t="s">
        <v>80</v>
      </c>
      <c r="F37" s="34">
        <v>0.75</v>
      </c>
      <c r="G37" s="35">
        <f t="shared" si="5"/>
        <v>11250</v>
      </c>
      <c r="H37" s="35">
        <v>1.26</v>
      </c>
      <c r="I37" s="35">
        <f t="shared" si="6"/>
        <v>18900</v>
      </c>
      <c r="J37" s="37">
        <v>0.98</v>
      </c>
      <c r="K37" s="37">
        <f t="shared" si="7"/>
        <v>14700</v>
      </c>
      <c r="L37" s="38">
        <f t="shared" si="8"/>
        <v>0.99666666666666659</v>
      </c>
      <c r="M37" s="73">
        <f t="shared" si="9"/>
        <v>14949.999999999998</v>
      </c>
      <c r="N37" s="25"/>
      <c r="O37" s="25"/>
      <c r="P37" s="25"/>
      <c r="Q37" s="25"/>
      <c r="R37" s="25"/>
      <c r="S37" s="25"/>
    </row>
    <row r="38" spans="2:19" ht="24.75">
      <c r="B38" s="72">
        <v>15</v>
      </c>
      <c r="C38" s="31" t="s">
        <v>13</v>
      </c>
      <c r="D38" s="32">
        <v>15000</v>
      </c>
      <c r="E38" s="45" t="s">
        <v>81</v>
      </c>
      <c r="F38" s="34">
        <v>0.75</v>
      </c>
      <c r="G38" s="35">
        <f t="shared" si="5"/>
        <v>11250</v>
      </c>
      <c r="H38" s="35">
        <v>0.89</v>
      </c>
      <c r="I38" s="35">
        <f t="shared" si="6"/>
        <v>13350</v>
      </c>
      <c r="J38" s="37">
        <v>0.7</v>
      </c>
      <c r="K38" s="37">
        <f t="shared" si="7"/>
        <v>10500</v>
      </c>
      <c r="L38" s="38">
        <f t="shared" si="8"/>
        <v>0.77999999999999992</v>
      </c>
      <c r="M38" s="73">
        <f t="shared" si="9"/>
        <v>11699.999999999998</v>
      </c>
      <c r="N38" s="25"/>
      <c r="O38" s="25"/>
      <c r="P38" s="25"/>
      <c r="Q38" s="25"/>
      <c r="R38" s="25"/>
      <c r="S38" s="25"/>
    </row>
    <row r="39" spans="2:19" ht="24.75">
      <c r="B39" s="72">
        <v>16</v>
      </c>
      <c r="C39" s="31" t="s">
        <v>13</v>
      </c>
      <c r="D39" s="32">
        <v>15000</v>
      </c>
      <c r="E39" s="45" t="s">
        <v>82</v>
      </c>
      <c r="F39" s="34">
        <v>0.75</v>
      </c>
      <c r="G39" s="35">
        <f t="shared" si="5"/>
        <v>11250</v>
      </c>
      <c r="H39" s="35">
        <v>0.94</v>
      </c>
      <c r="I39" s="35">
        <f t="shared" si="6"/>
        <v>14100</v>
      </c>
      <c r="J39" s="37">
        <v>0.78</v>
      </c>
      <c r="K39" s="37">
        <f t="shared" si="7"/>
        <v>11700</v>
      </c>
      <c r="L39" s="38">
        <f t="shared" si="8"/>
        <v>0.82333333333333325</v>
      </c>
      <c r="M39" s="73">
        <f t="shared" si="9"/>
        <v>12349.999999999998</v>
      </c>
      <c r="N39" s="25"/>
      <c r="O39" s="25"/>
      <c r="P39" s="25"/>
      <c r="Q39" s="25"/>
      <c r="R39" s="25"/>
      <c r="S39" s="25"/>
    </row>
    <row r="40" spans="2:19" ht="24.75">
      <c r="B40" s="72">
        <v>17</v>
      </c>
      <c r="C40" s="31" t="s">
        <v>13</v>
      </c>
      <c r="D40" s="32">
        <v>15000</v>
      </c>
      <c r="E40" s="45" t="s">
        <v>83</v>
      </c>
      <c r="F40" s="34">
        <v>0.75</v>
      </c>
      <c r="G40" s="35">
        <f t="shared" si="5"/>
        <v>11250</v>
      </c>
      <c r="H40" s="35">
        <v>0.75</v>
      </c>
      <c r="I40" s="35">
        <f t="shared" si="6"/>
        <v>11250</v>
      </c>
      <c r="J40" s="37">
        <v>0.6</v>
      </c>
      <c r="K40" s="37">
        <f t="shared" si="7"/>
        <v>9000</v>
      </c>
      <c r="L40" s="38">
        <f t="shared" si="8"/>
        <v>0.70000000000000007</v>
      </c>
      <c r="M40" s="73">
        <f t="shared" si="9"/>
        <v>10500.000000000002</v>
      </c>
      <c r="N40" s="25"/>
      <c r="O40" s="25"/>
      <c r="P40" s="25"/>
      <c r="Q40" s="25"/>
      <c r="R40" s="25"/>
      <c r="S40" s="25"/>
    </row>
    <row r="41" spans="2:19" ht="24.75">
      <c r="B41" s="72">
        <v>18</v>
      </c>
      <c r="C41" s="31" t="s">
        <v>13</v>
      </c>
      <c r="D41" s="32">
        <v>15000</v>
      </c>
      <c r="E41" s="45" t="s">
        <v>84</v>
      </c>
      <c r="F41" s="34">
        <v>0.9</v>
      </c>
      <c r="G41" s="35">
        <f t="shared" si="5"/>
        <v>13500</v>
      </c>
      <c r="H41" s="35">
        <v>0.79</v>
      </c>
      <c r="I41" s="35">
        <f t="shared" si="6"/>
        <v>11850</v>
      </c>
      <c r="J41" s="37">
        <v>0.68</v>
      </c>
      <c r="K41" s="37">
        <f t="shared" si="7"/>
        <v>10200</v>
      </c>
      <c r="L41" s="38">
        <f t="shared" si="8"/>
        <v>0.79</v>
      </c>
      <c r="M41" s="73">
        <f t="shared" si="9"/>
        <v>11850</v>
      </c>
      <c r="N41" s="25"/>
      <c r="O41" s="25"/>
      <c r="P41" s="25"/>
      <c r="Q41" s="25"/>
      <c r="R41" s="25"/>
      <c r="S41" s="25"/>
    </row>
    <row r="42" spans="2:19" ht="24.75">
      <c r="B42" s="72">
        <v>19</v>
      </c>
      <c r="C42" s="31" t="s">
        <v>13</v>
      </c>
      <c r="D42" s="32">
        <v>7500</v>
      </c>
      <c r="E42" s="45" t="s">
        <v>85</v>
      </c>
      <c r="F42" s="34">
        <v>0.9</v>
      </c>
      <c r="G42" s="35">
        <f t="shared" si="5"/>
        <v>6750</v>
      </c>
      <c r="H42" s="35">
        <v>2.1</v>
      </c>
      <c r="I42" s="35">
        <f t="shared" si="6"/>
        <v>15750</v>
      </c>
      <c r="J42" s="37">
        <v>1.2</v>
      </c>
      <c r="K42" s="37">
        <f t="shared" si="7"/>
        <v>9000</v>
      </c>
      <c r="L42" s="38">
        <f t="shared" si="8"/>
        <v>1.4000000000000001</v>
      </c>
      <c r="M42" s="73">
        <f t="shared" si="9"/>
        <v>10500.000000000002</v>
      </c>
      <c r="N42" s="25"/>
      <c r="O42" s="25"/>
      <c r="P42" s="25"/>
      <c r="Q42" s="25"/>
      <c r="R42" s="25"/>
      <c r="S42" s="25"/>
    </row>
    <row r="43" spans="2:19" ht="24.75">
      <c r="B43" s="72">
        <v>20</v>
      </c>
      <c r="C43" s="31" t="s">
        <v>13</v>
      </c>
      <c r="D43" s="32">
        <v>7500</v>
      </c>
      <c r="E43" s="45" t="s">
        <v>86</v>
      </c>
      <c r="F43" s="34">
        <v>1.35</v>
      </c>
      <c r="G43" s="35">
        <f t="shared" si="5"/>
        <v>10125</v>
      </c>
      <c r="H43" s="35">
        <v>2.38</v>
      </c>
      <c r="I43" s="35">
        <f t="shared" si="6"/>
        <v>17850</v>
      </c>
      <c r="J43" s="37">
        <v>1.5</v>
      </c>
      <c r="K43" s="37">
        <f t="shared" si="7"/>
        <v>11250</v>
      </c>
      <c r="L43" s="38">
        <f t="shared" si="8"/>
        <v>1.7433333333333334</v>
      </c>
      <c r="M43" s="73">
        <f t="shared" si="9"/>
        <v>13075</v>
      </c>
      <c r="N43" s="25"/>
      <c r="O43" s="25"/>
      <c r="P43" s="25"/>
      <c r="Q43" s="25"/>
      <c r="R43" s="25"/>
      <c r="S43" s="25"/>
    </row>
    <row r="44" spans="2:19" ht="24.75">
      <c r="B44" s="72">
        <v>21</v>
      </c>
      <c r="C44" s="31" t="s">
        <v>13</v>
      </c>
      <c r="D44" s="32">
        <v>7500</v>
      </c>
      <c r="E44" s="45" t="s">
        <v>87</v>
      </c>
      <c r="F44" s="34">
        <v>1.2</v>
      </c>
      <c r="G44" s="35">
        <f t="shared" si="5"/>
        <v>9000</v>
      </c>
      <c r="H44" s="35">
        <v>1.45</v>
      </c>
      <c r="I44" s="35">
        <f t="shared" si="6"/>
        <v>10875</v>
      </c>
      <c r="J44" s="37">
        <v>1</v>
      </c>
      <c r="K44" s="37">
        <f t="shared" si="7"/>
        <v>7500</v>
      </c>
      <c r="L44" s="38">
        <f t="shared" si="8"/>
        <v>1.2166666666666666</v>
      </c>
      <c r="M44" s="73">
        <f t="shared" si="9"/>
        <v>9125</v>
      </c>
      <c r="N44" s="25"/>
      <c r="O44" s="25"/>
      <c r="P44" s="25"/>
      <c r="Q44" s="25"/>
      <c r="R44" s="25"/>
      <c r="S44" s="25"/>
    </row>
    <row r="45" spans="2:19" ht="24.75">
      <c r="B45" s="72">
        <v>22</v>
      </c>
      <c r="C45" s="31" t="s">
        <v>13</v>
      </c>
      <c r="D45" s="32">
        <v>7500</v>
      </c>
      <c r="E45" s="45" t="s">
        <v>88</v>
      </c>
      <c r="F45" s="34">
        <v>1.35</v>
      </c>
      <c r="G45" s="35">
        <f t="shared" si="5"/>
        <v>10125</v>
      </c>
      <c r="H45" s="35">
        <v>1.64</v>
      </c>
      <c r="I45" s="35">
        <f t="shared" si="6"/>
        <v>12300</v>
      </c>
      <c r="J45" s="37">
        <v>1.32</v>
      </c>
      <c r="K45" s="37">
        <f t="shared" si="7"/>
        <v>9900</v>
      </c>
      <c r="L45" s="38">
        <f t="shared" si="8"/>
        <v>1.4366666666666668</v>
      </c>
      <c r="M45" s="73">
        <f t="shared" si="9"/>
        <v>10775</v>
      </c>
      <c r="N45" s="25"/>
      <c r="O45" s="25"/>
      <c r="P45" s="25"/>
      <c r="Q45" s="25"/>
      <c r="R45" s="25"/>
      <c r="S45" s="25"/>
    </row>
    <row r="46" spans="2:19" ht="24.75">
      <c r="B46" s="72">
        <v>23</v>
      </c>
      <c r="C46" s="31" t="s">
        <v>13</v>
      </c>
      <c r="D46" s="32">
        <v>7500</v>
      </c>
      <c r="E46" s="45" t="s">
        <v>89</v>
      </c>
      <c r="F46" s="34">
        <v>1.2</v>
      </c>
      <c r="G46" s="35">
        <f t="shared" si="5"/>
        <v>9000</v>
      </c>
      <c r="H46" s="35">
        <v>1</v>
      </c>
      <c r="I46" s="35">
        <f t="shared" si="6"/>
        <v>7500</v>
      </c>
      <c r="J46" s="37">
        <v>0.95</v>
      </c>
      <c r="K46" s="37">
        <f t="shared" si="7"/>
        <v>7125</v>
      </c>
      <c r="L46" s="38">
        <f t="shared" si="8"/>
        <v>1.05</v>
      </c>
      <c r="M46" s="73">
        <f t="shared" si="9"/>
        <v>7875</v>
      </c>
      <c r="N46" s="25"/>
      <c r="O46" s="25"/>
      <c r="P46" s="25"/>
      <c r="Q46" s="25"/>
      <c r="R46" s="25"/>
      <c r="S46" s="25"/>
    </row>
    <row r="47" spans="2:19" ht="24.75">
      <c r="B47" s="72">
        <v>24</v>
      </c>
      <c r="C47" s="31" t="s">
        <v>13</v>
      </c>
      <c r="D47" s="32">
        <v>7500</v>
      </c>
      <c r="E47" s="45" t="s">
        <v>90</v>
      </c>
      <c r="F47" s="34">
        <v>1.35</v>
      </c>
      <c r="G47" s="35">
        <f t="shared" si="5"/>
        <v>10125</v>
      </c>
      <c r="H47" s="35">
        <v>1.23</v>
      </c>
      <c r="I47" s="35">
        <f t="shared" si="6"/>
        <v>9225</v>
      </c>
      <c r="J47" s="37">
        <v>1.1200000000000001</v>
      </c>
      <c r="K47" s="37">
        <f t="shared" si="7"/>
        <v>8400</v>
      </c>
      <c r="L47" s="38">
        <f t="shared" si="8"/>
        <v>1.2333333333333334</v>
      </c>
      <c r="M47" s="73">
        <f t="shared" si="9"/>
        <v>9250</v>
      </c>
      <c r="N47" s="25"/>
      <c r="O47" s="25"/>
      <c r="P47" s="25"/>
      <c r="Q47" s="25"/>
      <c r="R47" s="25"/>
      <c r="S47" s="25"/>
    </row>
    <row r="48" spans="2:19" ht="36.75">
      <c r="B48" s="72">
        <v>25</v>
      </c>
      <c r="C48" s="31" t="s">
        <v>111</v>
      </c>
      <c r="D48" s="32">
        <v>1000</v>
      </c>
      <c r="E48" s="45" t="s">
        <v>91</v>
      </c>
      <c r="F48" s="34">
        <v>29.25</v>
      </c>
      <c r="G48" s="35">
        <f t="shared" si="5"/>
        <v>29250</v>
      </c>
      <c r="H48" s="35">
        <v>38</v>
      </c>
      <c r="I48" s="35">
        <f t="shared" si="6"/>
        <v>38000</v>
      </c>
      <c r="J48" s="37">
        <v>32.9</v>
      </c>
      <c r="K48" s="37">
        <f t="shared" si="7"/>
        <v>32900</v>
      </c>
      <c r="L48" s="38">
        <f t="shared" si="8"/>
        <v>33.383333333333333</v>
      </c>
      <c r="M48" s="73">
        <f t="shared" si="9"/>
        <v>33383.333333333336</v>
      </c>
      <c r="N48" s="25"/>
      <c r="O48" s="25"/>
      <c r="P48" s="25"/>
      <c r="Q48" s="25"/>
      <c r="R48" s="25"/>
      <c r="S48" s="25"/>
    </row>
    <row r="49" spans="2:19" ht="36.75">
      <c r="B49" s="72">
        <v>26</v>
      </c>
      <c r="C49" s="31" t="s">
        <v>111</v>
      </c>
      <c r="D49" s="32">
        <v>1000</v>
      </c>
      <c r="E49" s="45" t="s">
        <v>92</v>
      </c>
      <c r="F49" s="34">
        <v>21.75</v>
      </c>
      <c r="G49" s="35">
        <f t="shared" si="5"/>
        <v>21750</v>
      </c>
      <c r="H49" s="35">
        <v>30</v>
      </c>
      <c r="I49" s="35">
        <f t="shared" si="6"/>
        <v>30000</v>
      </c>
      <c r="J49" s="37">
        <v>27.3</v>
      </c>
      <c r="K49" s="37">
        <f t="shared" si="7"/>
        <v>27300</v>
      </c>
      <c r="L49" s="38">
        <f t="shared" si="8"/>
        <v>26.349999999999998</v>
      </c>
      <c r="M49" s="73">
        <f t="shared" si="9"/>
        <v>26349.999999999996</v>
      </c>
      <c r="N49" s="25"/>
      <c r="O49" s="25"/>
      <c r="P49" s="25"/>
      <c r="Q49" s="25"/>
      <c r="R49" s="25"/>
      <c r="S49" s="25"/>
    </row>
    <row r="50" spans="2:19" ht="36.75">
      <c r="B50" s="72">
        <v>27</v>
      </c>
      <c r="C50" s="31" t="s">
        <v>111</v>
      </c>
      <c r="D50" s="32">
        <v>1000</v>
      </c>
      <c r="E50" s="45" t="s">
        <v>93</v>
      </c>
      <c r="F50" s="34">
        <v>18.75</v>
      </c>
      <c r="G50" s="35">
        <f t="shared" si="5"/>
        <v>18750</v>
      </c>
      <c r="H50" s="35">
        <v>26</v>
      </c>
      <c r="I50" s="35">
        <f t="shared" si="6"/>
        <v>26000</v>
      </c>
      <c r="J50" s="37">
        <v>23</v>
      </c>
      <c r="K50" s="37">
        <f t="shared" si="7"/>
        <v>23000</v>
      </c>
      <c r="L50" s="38">
        <f t="shared" si="8"/>
        <v>22.583333333333332</v>
      </c>
      <c r="M50" s="73">
        <f t="shared" si="9"/>
        <v>22583.333333333332</v>
      </c>
      <c r="N50" s="25"/>
      <c r="O50" s="25"/>
      <c r="P50" s="25"/>
      <c r="Q50" s="25"/>
      <c r="R50" s="25"/>
      <c r="S50" s="25"/>
    </row>
    <row r="51" spans="2:19" ht="36.75">
      <c r="B51" s="72">
        <v>28</v>
      </c>
      <c r="C51" s="31" t="s">
        <v>111</v>
      </c>
      <c r="D51" s="31">
        <v>500</v>
      </c>
      <c r="E51" s="45" t="s">
        <v>94</v>
      </c>
      <c r="F51" s="34">
        <v>39.450000000000003</v>
      </c>
      <c r="G51" s="35">
        <f t="shared" si="5"/>
        <v>19725</v>
      </c>
      <c r="H51" s="35">
        <v>45</v>
      </c>
      <c r="I51" s="35">
        <f t="shared" si="6"/>
        <v>22500</v>
      </c>
      <c r="J51" s="37">
        <v>45</v>
      </c>
      <c r="K51" s="37">
        <f t="shared" si="7"/>
        <v>22500</v>
      </c>
      <c r="L51" s="38">
        <f t="shared" si="8"/>
        <v>43.15</v>
      </c>
      <c r="M51" s="73">
        <f t="shared" si="9"/>
        <v>21575</v>
      </c>
      <c r="N51" s="25"/>
      <c r="O51" s="25"/>
      <c r="P51" s="25"/>
      <c r="Q51" s="25"/>
      <c r="R51" s="25"/>
      <c r="S51" s="25"/>
    </row>
    <row r="52" spans="2:19" ht="36.75">
      <c r="B52" s="72">
        <v>29</v>
      </c>
      <c r="C52" s="31" t="s">
        <v>111</v>
      </c>
      <c r="D52" s="31">
        <v>500</v>
      </c>
      <c r="E52" s="45" t="s">
        <v>95</v>
      </c>
      <c r="F52" s="34">
        <v>39.450000000000003</v>
      </c>
      <c r="G52" s="35">
        <f t="shared" si="5"/>
        <v>19725</v>
      </c>
      <c r="H52" s="35">
        <v>40</v>
      </c>
      <c r="I52" s="35">
        <f t="shared" si="6"/>
        <v>20000</v>
      </c>
      <c r="J52" s="37">
        <v>45</v>
      </c>
      <c r="K52" s="37">
        <f t="shared" si="7"/>
        <v>22500</v>
      </c>
      <c r="L52" s="38">
        <f t="shared" si="8"/>
        <v>41.483333333333334</v>
      </c>
      <c r="M52" s="73">
        <f t="shared" si="9"/>
        <v>20741.666666666668</v>
      </c>
      <c r="N52" s="25"/>
      <c r="O52" s="25"/>
      <c r="P52" s="25"/>
      <c r="Q52" s="25"/>
      <c r="R52" s="25"/>
      <c r="S52" s="25"/>
    </row>
    <row r="53" spans="2:19" ht="37.5" thickBot="1">
      <c r="B53" s="72">
        <v>30</v>
      </c>
      <c r="C53" s="31" t="s">
        <v>111</v>
      </c>
      <c r="D53" s="31">
        <v>500</v>
      </c>
      <c r="E53" s="45" t="s">
        <v>96</v>
      </c>
      <c r="F53" s="34">
        <v>27.54</v>
      </c>
      <c r="G53" s="35">
        <f t="shared" si="5"/>
        <v>13770</v>
      </c>
      <c r="H53" s="35">
        <v>30</v>
      </c>
      <c r="I53" s="35">
        <f t="shared" si="6"/>
        <v>15000</v>
      </c>
      <c r="J53" s="37">
        <v>30</v>
      </c>
      <c r="K53" s="37">
        <f t="shared" si="7"/>
        <v>15000</v>
      </c>
      <c r="L53" s="38">
        <f t="shared" si="8"/>
        <v>29.179999999999996</v>
      </c>
      <c r="M53" s="73">
        <f t="shared" si="9"/>
        <v>14589.999999999998</v>
      </c>
      <c r="N53" s="25"/>
      <c r="O53" s="25"/>
      <c r="P53" s="25"/>
      <c r="Q53" s="25"/>
      <c r="R53" s="25"/>
      <c r="S53" s="25"/>
    </row>
    <row r="54" spans="2:19" ht="24" customHeight="1" thickBot="1">
      <c r="B54" s="161" t="s">
        <v>127</v>
      </c>
      <c r="C54" s="162"/>
      <c r="D54" s="162"/>
      <c r="E54" s="163"/>
      <c r="F54" s="179"/>
      <c r="G54" s="180">
        <f>SUM(G24:G53)</f>
        <v>589215</v>
      </c>
      <c r="H54" s="181"/>
      <c r="I54" s="180">
        <f>SUM(I24:I53)</f>
        <v>634570</v>
      </c>
      <c r="J54" s="181"/>
      <c r="K54" s="180">
        <f>SUM(K24:K53)</f>
        <v>613235</v>
      </c>
      <c r="L54" s="182"/>
      <c r="M54" s="183">
        <f>SUM(M24:M53)</f>
        <v>612340</v>
      </c>
      <c r="N54" s="25"/>
      <c r="O54" s="25"/>
      <c r="P54" s="25"/>
      <c r="Q54" s="25"/>
      <c r="R54" s="25"/>
      <c r="S54" s="25"/>
    </row>
    <row r="55" spans="2:19" ht="15" customHeight="1" thickBot="1">
      <c r="B55" s="42"/>
      <c r="C55" s="42"/>
      <c r="D55" s="42"/>
      <c r="E55" s="42"/>
      <c r="F55" s="46"/>
      <c r="G55" s="46"/>
      <c r="H55" s="46"/>
      <c r="I55" s="46"/>
      <c r="J55" s="46"/>
      <c r="K55" s="46"/>
      <c r="L55" s="47"/>
      <c r="M55" s="47"/>
      <c r="N55" s="25"/>
      <c r="O55" s="25"/>
      <c r="P55" s="25"/>
      <c r="Q55" s="25"/>
      <c r="R55" s="25"/>
      <c r="S55" s="25"/>
    </row>
    <row r="56" spans="2:19" ht="15.75" thickBot="1">
      <c r="B56" s="158" t="s">
        <v>129</v>
      </c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60"/>
      <c r="N56" s="25"/>
      <c r="O56" s="25"/>
      <c r="P56" s="25"/>
      <c r="Q56" s="25"/>
      <c r="R56" s="25"/>
      <c r="S56" s="25"/>
    </row>
    <row r="57" spans="2:19" ht="24">
      <c r="B57" s="70" t="s">
        <v>12</v>
      </c>
      <c r="C57" s="26" t="s">
        <v>13</v>
      </c>
      <c r="D57" s="26" t="s">
        <v>14</v>
      </c>
      <c r="E57" s="26" t="s">
        <v>15</v>
      </c>
      <c r="F57" s="27" t="s">
        <v>16</v>
      </c>
      <c r="G57" s="27" t="s">
        <v>17</v>
      </c>
      <c r="H57" s="27" t="s">
        <v>16</v>
      </c>
      <c r="I57" s="27" t="s">
        <v>17</v>
      </c>
      <c r="J57" s="27" t="s">
        <v>16</v>
      </c>
      <c r="K57" s="27" t="s">
        <v>17</v>
      </c>
      <c r="L57" s="28" t="s">
        <v>136</v>
      </c>
      <c r="M57" s="71" t="s">
        <v>127</v>
      </c>
      <c r="N57" s="25"/>
      <c r="O57" s="25"/>
      <c r="P57" s="25"/>
      <c r="Q57" s="25"/>
      <c r="R57" s="25"/>
      <c r="S57" s="25"/>
    </row>
    <row r="58" spans="2:19" ht="24.75">
      <c r="B58" s="72">
        <v>1</v>
      </c>
      <c r="C58" s="31" t="s">
        <v>111</v>
      </c>
      <c r="D58" s="32">
        <v>10000</v>
      </c>
      <c r="E58" s="45" t="s">
        <v>97</v>
      </c>
      <c r="F58" s="34">
        <v>0.34</v>
      </c>
      <c r="G58" s="35">
        <f>D58*F58</f>
        <v>3400.0000000000005</v>
      </c>
      <c r="H58" s="35">
        <v>0.3</v>
      </c>
      <c r="I58" s="35">
        <f>D58*H58</f>
        <v>3000</v>
      </c>
      <c r="J58" s="36">
        <v>0.25</v>
      </c>
      <c r="K58" s="37">
        <f>D58*J58</f>
        <v>2500</v>
      </c>
      <c r="L58" s="38">
        <f>AVERAGE(F58,H58,J58)</f>
        <v>0.29666666666666669</v>
      </c>
      <c r="M58" s="73">
        <f>AVERAGE(G58,I58,K58)</f>
        <v>2966.6666666666665</v>
      </c>
      <c r="N58" s="25"/>
      <c r="O58" s="25"/>
      <c r="P58" s="25"/>
      <c r="Q58" s="25"/>
      <c r="R58" s="25"/>
      <c r="S58" s="25"/>
    </row>
    <row r="59" spans="2:19" ht="24.75">
      <c r="B59" s="72">
        <v>2</v>
      </c>
      <c r="C59" s="31" t="s">
        <v>111</v>
      </c>
      <c r="D59" s="32">
        <v>5000</v>
      </c>
      <c r="E59" s="45" t="s">
        <v>98</v>
      </c>
      <c r="F59" s="34">
        <v>0.9</v>
      </c>
      <c r="G59" s="35">
        <f t="shared" ref="G59:G63" si="10">D59*F59</f>
        <v>4500</v>
      </c>
      <c r="H59" s="35">
        <v>0.98</v>
      </c>
      <c r="I59" s="35">
        <f t="shared" ref="I59:I63" si="11">D59*H59</f>
        <v>4900</v>
      </c>
      <c r="J59" s="35">
        <v>0.8</v>
      </c>
      <c r="K59" s="37">
        <f t="shared" ref="K59:K63" si="12">D59*J59</f>
        <v>4000</v>
      </c>
      <c r="L59" s="38">
        <f t="shared" ref="L59:M63" si="13">AVERAGE(F59,H59,J59)</f>
        <v>0.8933333333333332</v>
      </c>
      <c r="M59" s="73">
        <f t="shared" si="13"/>
        <v>4466.666666666667</v>
      </c>
      <c r="N59" s="25"/>
      <c r="O59" s="25"/>
      <c r="P59" s="25"/>
      <c r="Q59" s="25"/>
      <c r="R59" s="25"/>
      <c r="S59" s="25"/>
    </row>
    <row r="60" spans="2:19" ht="24.75">
      <c r="B60" s="72">
        <v>3</v>
      </c>
      <c r="C60" s="31" t="s">
        <v>111</v>
      </c>
      <c r="D60" s="32">
        <v>10000</v>
      </c>
      <c r="E60" s="45" t="s">
        <v>99</v>
      </c>
      <c r="F60" s="34">
        <v>0.84</v>
      </c>
      <c r="G60" s="35">
        <f t="shared" si="10"/>
        <v>8400</v>
      </c>
      <c r="H60" s="35">
        <v>1.34</v>
      </c>
      <c r="I60" s="35">
        <f t="shared" si="11"/>
        <v>13400</v>
      </c>
      <c r="J60" s="35">
        <v>0.98</v>
      </c>
      <c r="K60" s="37">
        <f t="shared" si="12"/>
        <v>9800</v>
      </c>
      <c r="L60" s="38">
        <f t="shared" si="13"/>
        <v>1.0533333333333335</v>
      </c>
      <c r="M60" s="73">
        <f t="shared" si="13"/>
        <v>10533.333333333334</v>
      </c>
      <c r="N60" s="25"/>
      <c r="O60" s="25"/>
      <c r="P60" s="25"/>
      <c r="Q60" s="25"/>
      <c r="R60" s="25"/>
      <c r="S60" s="25"/>
    </row>
    <row r="61" spans="2:19" ht="24.75">
      <c r="B61" s="72">
        <v>4</v>
      </c>
      <c r="C61" s="31" t="s">
        <v>111</v>
      </c>
      <c r="D61" s="32">
        <v>5000</v>
      </c>
      <c r="E61" s="45" t="s">
        <v>100</v>
      </c>
      <c r="F61" s="34">
        <v>1.95</v>
      </c>
      <c r="G61" s="35">
        <f t="shared" si="10"/>
        <v>9750</v>
      </c>
      <c r="H61" s="37">
        <v>2.14</v>
      </c>
      <c r="I61" s="35">
        <f t="shared" si="11"/>
        <v>10700</v>
      </c>
      <c r="J61" s="35">
        <v>1.8</v>
      </c>
      <c r="K61" s="37">
        <f t="shared" si="12"/>
        <v>9000</v>
      </c>
      <c r="L61" s="38">
        <f t="shared" si="13"/>
        <v>1.9633333333333332</v>
      </c>
      <c r="M61" s="73">
        <f t="shared" si="13"/>
        <v>9816.6666666666661</v>
      </c>
      <c r="N61" s="25"/>
      <c r="O61" s="25"/>
      <c r="P61" s="25"/>
      <c r="Q61" s="25"/>
      <c r="R61" s="25"/>
      <c r="S61" s="25"/>
    </row>
    <row r="62" spans="2:19" ht="24.75">
      <c r="B62" s="72">
        <v>5</v>
      </c>
      <c r="C62" s="31" t="s">
        <v>111</v>
      </c>
      <c r="D62" s="32">
        <v>10000</v>
      </c>
      <c r="E62" s="45" t="s">
        <v>101</v>
      </c>
      <c r="F62" s="34">
        <v>1.2</v>
      </c>
      <c r="G62" s="35">
        <f t="shared" si="10"/>
        <v>12000</v>
      </c>
      <c r="H62" s="35">
        <v>0.98</v>
      </c>
      <c r="I62" s="35">
        <f t="shared" si="11"/>
        <v>9800</v>
      </c>
      <c r="J62" s="35">
        <v>0.75</v>
      </c>
      <c r="K62" s="37">
        <f t="shared" si="12"/>
        <v>7500</v>
      </c>
      <c r="L62" s="38">
        <f t="shared" si="13"/>
        <v>0.97666666666666657</v>
      </c>
      <c r="M62" s="73">
        <f t="shared" si="13"/>
        <v>9766.6666666666661</v>
      </c>
      <c r="N62" s="25"/>
      <c r="O62" s="25"/>
      <c r="P62" s="25"/>
      <c r="Q62" s="25"/>
      <c r="R62" s="25"/>
      <c r="S62" s="25"/>
    </row>
    <row r="63" spans="2:19" ht="24.75">
      <c r="B63" s="72">
        <v>6</v>
      </c>
      <c r="C63" s="31" t="s">
        <v>111</v>
      </c>
      <c r="D63" s="32">
        <v>5000</v>
      </c>
      <c r="E63" s="45" t="s">
        <v>102</v>
      </c>
      <c r="F63" s="34">
        <v>1.95</v>
      </c>
      <c r="G63" s="35">
        <f t="shared" si="10"/>
        <v>9750</v>
      </c>
      <c r="H63" s="37">
        <v>1.87</v>
      </c>
      <c r="I63" s="35">
        <f t="shared" si="11"/>
        <v>9350</v>
      </c>
      <c r="J63" s="35">
        <v>1.5</v>
      </c>
      <c r="K63" s="37">
        <f t="shared" si="12"/>
        <v>7500</v>
      </c>
      <c r="L63" s="38">
        <f t="shared" si="13"/>
        <v>1.7733333333333334</v>
      </c>
      <c r="M63" s="73">
        <f t="shared" si="13"/>
        <v>8866.6666666666661</v>
      </c>
      <c r="N63" s="25"/>
      <c r="O63" s="25"/>
      <c r="P63" s="25"/>
      <c r="Q63" s="25"/>
      <c r="R63" s="25"/>
      <c r="S63" s="25"/>
    </row>
    <row r="64" spans="2:19" ht="15.75" thickBot="1">
      <c r="B64" s="155" t="s">
        <v>127</v>
      </c>
      <c r="C64" s="156"/>
      <c r="D64" s="156"/>
      <c r="E64" s="157"/>
      <c r="F64" s="74"/>
      <c r="G64" s="75">
        <f>SUM(G58:G63)</f>
        <v>47800</v>
      </c>
      <c r="H64" s="76"/>
      <c r="I64" s="75">
        <f>SUM(I58:I63)</f>
        <v>51150</v>
      </c>
      <c r="J64" s="76"/>
      <c r="K64" s="75">
        <f>SUM(K58:K63)</f>
        <v>40300</v>
      </c>
      <c r="L64" s="77"/>
      <c r="M64" s="78">
        <f>SUM(M58:M63)</f>
        <v>46416.666666666664</v>
      </c>
      <c r="N64" s="25"/>
      <c r="O64" s="25"/>
      <c r="P64" s="25"/>
      <c r="Q64" s="25"/>
      <c r="R64" s="25"/>
      <c r="S64" s="25"/>
    </row>
    <row r="65" spans="2:19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</row>
    <row r="66" spans="2:19" ht="15.75" thickBot="1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</row>
    <row r="67" spans="2:19" ht="21.75" customHeight="1">
      <c r="B67" s="147" t="s">
        <v>0</v>
      </c>
      <c r="C67" s="148"/>
      <c r="D67" s="148"/>
      <c r="E67" s="149"/>
      <c r="F67" s="150" t="s">
        <v>64</v>
      </c>
      <c r="G67" s="151"/>
      <c r="H67" s="150" t="s">
        <v>112</v>
      </c>
      <c r="I67" s="151"/>
      <c r="J67" s="150" t="s">
        <v>115</v>
      </c>
      <c r="K67" s="151"/>
      <c r="L67" s="150" t="s">
        <v>118</v>
      </c>
      <c r="M67" s="151"/>
      <c r="N67" s="150" t="s">
        <v>121</v>
      </c>
      <c r="O67" s="151"/>
      <c r="P67" s="150" t="s">
        <v>124</v>
      </c>
      <c r="Q67" s="151"/>
      <c r="R67" s="123" t="s">
        <v>134</v>
      </c>
      <c r="S67" s="124"/>
    </row>
    <row r="68" spans="2:19">
      <c r="B68" s="142" t="s">
        <v>4</v>
      </c>
      <c r="C68" s="143"/>
      <c r="D68" s="143"/>
      <c r="E68" s="144"/>
      <c r="F68" s="145" t="s">
        <v>65</v>
      </c>
      <c r="G68" s="146"/>
      <c r="H68" s="145" t="s">
        <v>113</v>
      </c>
      <c r="I68" s="146"/>
      <c r="J68" s="145" t="s">
        <v>116</v>
      </c>
      <c r="K68" s="146"/>
      <c r="L68" s="145" t="s">
        <v>119</v>
      </c>
      <c r="M68" s="146"/>
      <c r="N68" s="145" t="s">
        <v>122</v>
      </c>
      <c r="O68" s="146"/>
      <c r="P68" s="145" t="s">
        <v>125</v>
      </c>
      <c r="Q68" s="146"/>
      <c r="R68" s="125"/>
      <c r="S68" s="126"/>
    </row>
    <row r="69" spans="2:19">
      <c r="B69" s="152" t="s">
        <v>133</v>
      </c>
      <c r="C69" s="153"/>
      <c r="D69" s="153"/>
      <c r="E69" s="154"/>
      <c r="F69" s="140" t="s">
        <v>66</v>
      </c>
      <c r="G69" s="141"/>
      <c r="H69" s="140" t="s">
        <v>114</v>
      </c>
      <c r="I69" s="141"/>
      <c r="J69" s="140" t="s">
        <v>117</v>
      </c>
      <c r="K69" s="141"/>
      <c r="L69" s="140" t="s">
        <v>120</v>
      </c>
      <c r="M69" s="141"/>
      <c r="N69" s="140" t="s">
        <v>123</v>
      </c>
      <c r="O69" s="141"/>
      <c r="P69" s="140" t="s">
        <v>126</v>
      </c>
      <c r="Q69" s="141"/>
      <c r="R69" s="127"/>
      <c r="S69" s="128"/>
    </row>
    <row r="70" spans="2:19" ht="21">
      <c r="B70" s="79" t="s">
        <v>12</v>
      </c>
      <c r="C70" s="48" t="s">
        <v>13</v>
      </c>
      <c r="D70" s="48" t="s">
        <v>14</v>
      </c>
      <c r="E70" s="48" t="s">
        <v>15</v>
      </c>
      <c r="F70" s="49" t="s">
        <v>16</v>
      </c>
      <c r="G70" s="50" t="s">
        <v>17</v>
      </c>
      <c r="H70" s="49" t="s">
        <v>16</v>
      </c>
      <c r="I70" s="50" t="s">
        <v>17</v>
      </c>
      <c r="J70" s="49" t="s">
        <v>16</v>
      </c>
      <c r="K70" s="50" t="s">
        <v>17</v>
      </c>
      <c r="L70" s="49" t="s">
        <v>16</v>
      </c>
      <c r="M70" s="50" t="s">
        <v>17</v>
      </c>
      <c r="N70" s="49" t="s">
        <v>16</v>
      </c>
      <c r="O70" s="50" t="s">
        <v>17</v>
      </c>
      <c r="P70" s="49" t="s">
        <v>16</v>
      </c>
      <c r="Q70" s="50" t="s">
        <v>17</v>
      </c>
      <c r="R70" s="51" t="s">
        <v>135</v>
      </c>
      <c r="S70" s="80" t="s">
        <v>127</v>
      </c>
    </row>
    <row r="71" spans="2:19" ht="45.75">
      <c r="B71" s="81">
        <v>1</v>
      </c>
      <c r="C71" s="52" t="s">
        <v>13</v>
      </c>
      <c r="D71" s="52">
        <v>200</v>
      </c>
      <c r="E71" s="53" t="s">
        <v>103</v>
      </c>
      <c r="F71" s="54">
        <v>290</v>
      </c>
      <c r="G71" s="55">
        <f>D71*F71</f>
        <v>58000</v>
      </c>
      <c r="H71" s="55">
        <v>300</v>
      </c>
      <c r="I71" s="55">
        <f>D71*H71</f>
        <v>60000</v>
      </c>
      <c r="J71" s="56">
        <v>357</v>
      </c>
      <c r="K71" s="57">
        <f>D71*J71</f>
        <v>71400</v>
      </c>
      <c r="L71" s="56">
        <v>85</v>
      </c>
      <c r="M71" s="57">
        <f>D71*L71</f>
        <v>17000</v>
      </c>
      <c r="N71" s="56">
        <v>80</v>
      </c>
      <c r="O71" s="57">
        <f>D71*N71</f>
        <v>16000</v>
      </c>
      <c r="P71" s="56">
        <v>82</v>
      </c>
      <c r="Q71" s="57">
        <f>D71*P71</f>
        <v>16400</v>
      </c>
      <c r="R71" s="58">
        <f>AVERAGE(F71,H71,J71,L71,N71,P71)</f>
        <v>199</v>
      </c>
      <c r="S71" s="82">
        <f>D71*R71</f>
        <v>39800</v>
      </c>
    </row>
    <row r="72" spans="2:19" ht="45">
      <c r="B72" s="81">
        <v>2</v>
      </c>
      <c r="C72" s="52" t="s">
        <v>13</v>
      </c>
      <c r="D72" s="59">
        <v>200</v>
      </c>
      <c r="E72" s="60" t="s">
        <v>104</v>
      </c>
      <c r="F72" s="54">
        <v>350</v>
      </c>
      <c r="G72" s="55">
        <f t="shared" ref="G72:G74" si="14">D72*F72</f>
        <v>70000</v>
      </c>
      <c r="H72" s="55">
        <v>400</v>
      </c>
      <c r="I72" s="55">
        <f t="shared" ref="I72:I74" si="15">D72*H72</f>
        <v>80000</v>
      </c>
      <c r="J72" s="55">
        <v>438</v>
      </c>
      <c r="K72" s="57">
        <f t="shared" ref="K72:K74" si="16">D72*J72</f>
        <v>87600</v>
      </c>
      <c r="L72" s="55">
        <v>110</v>
      </c>
      <c r="M72" s="57">
        <f t="shared" ref="M72:M74" si="17">D72*L72</f>
        <v>22000</v>
      </c>
      <c r="N72" s="55">
        <v>135</v>
      </c>
      <c r="O72" s="57">
        <f t="shared" ref="O72:O74" si="18">D72*N72</f>
        <v>27000</v>
      </c>
      <c r="P72" s="55">
        <v>124</v>
      </c>
      <c r="Q72" s="57">
        <f t="shared" ref="Q72:Q74" si="19">D72*P72</f>
        <v>24800</v>
      </c>
      <c r="R72" s="58">
        <f t="shared" ref="R72:S74" si="20">AVERAGE(F72,H72,J72,L72,N72,P72)</f>
        <v>259.5</v>
      </c>
      <c r="S72" s="82">
        <f>D72*R72</f>
        <v>51900</v>
      </c>
    </row>
    <row r="73" spans="2:19" ht="22.5">
      <c r="B73" s="81">
        <v>3</v>
      </c>
      <c r="C73" s="52" t="s">
        <v>13</v>
      </c>
      <c r="D73" s="59">
        <v>200</v>
      </c>
      <c r="E73" s="61" t="s">
        <v>105</v>
      </c>
      <c r="F73" s="54">
        <v>650</v>
      </c>
      <c r="G73" s="55">
        <f t="shared" si="14"/>
        <v>130000</v>
      </c>
      <c r="H73" s="55">
        <v>700</v>
      </c>
      <c r="I73" s="55">
        <f t="shared" si="15"/>
        <v>140000</v>
      </c>
      <c r="J73" s="55">
        <v>756</v>
      </c>
      <c r="K73" s="57">
        <f t="shared" si="16"/>
        <v>151200</v>
      </c>
      <c r="L73" s="55">
        <v>380</v>
      </c>
      <c r="M73" s="57">
        <f t="shared" si="17"/>
        <v>76000</v>
      </c>
      <c r="N73" s="55">
        <v>440</v>
      </c>
      <c r="O73" s="57">
        <f t="shared" si="18"/>
        <v>88000</v>
      </c>
      <c r="P73" s="55">
        <v>388</v>
      </c>
      <c r="Q73" s="57">
        <f t="shared" si="19"/>
        <v>77600</v>
      </c>
      <c r="R73" s="58">
        <f t="shared" si="20"/>
        <v>552.33333333333337</v>
      </c>
      <c r="S73" s="82">
        <f>D73*R73</f>
        <v>110466.66666666667</v>
      </c>
    </row>
    <row r="74" spans="2:19" ht="23.25" thickBot="1">
      <c r="B74" s="81">
        <v>4</v>
      </c>
      <c r="C74" s="52" t="s">
        <v>13</v>
      </c>
      <c r="D74" s="59">
        <v>200</v>
      </c>
      <c r="E74" s="61" t="s">
        <v>106</v>
      </c>
      <c r="F74" s="54">
        <v>450</v>
      </c>
      <c r="G74" s="55">
        <f t="shared" si="14"/>
        <v>90000</v>
      </c>
      <c r="H74" s="57">
        <v>500</v>
      </c>
      <c r="I74" s="55">
        <f t="shared" si="15"/>
        <v>100000</v>
      </c>
      <c r="J74" s="55">
        <v>562</v>
      </c>
      <c r="K74" s="57">
        <f t="shared" si="16"/>
        <v>112400</v>
      </c>
      <c r="L74" s="55">
        <v>240</v>
      </c>
      <c r="M74" s="57">
        <f t="shared" si="17"/>
        <v>48000</v>
      </c>
      <c r="N74" s="55">
        <v>270</v>
      </c>
      <c r="O74" s="57">
        <f t="shared" si="18"/>
        <v>54000</v>
      </c>
      <c r="P74" s="55">
        <v>256</v>
      </c>
      <c r="Q74" s="57">
        <f t="shared" si="19"/>
        <v>51200</v>
      </c>
      <c r="R74" s="58">
        <f t="shared" si="20"/>
        <v>379.66666666666669</v>
      </c>
      <c r="S74" s="82">
        <f>D74*R74</f>
        <v>75933.333333333343</v>
      </c>
    </row>
    <row r="75" spans="2:19" ht="15.75" thickBot="1">
      <c r="B75" s="137" t="s">
        <v>127</v>
      </c>
      <c r="C75" s="138"/>
      <c r="D75" s="138"/>
      <c r="E75" s="139"/>
      <c r="F75" s="83"/>
      <c r="G75" s="84">
        <f>SUM(G71:G74)</f>
        <v>348000</v>
      </c>
      <c r="H75" s="83"/>
      <c r="I75" s="84">
        <f>SUM(I71:I74)</f>
        <v>380000</v>
      </c>
      <c r="J75" s="83"/>
      <c r="K75" s="84">
        <f>SUM(K71:K74)</f>
        <v>422600</v>
      </c>
      <c r="L75" s="83"/>
      <c r="M75" s="84">
        <f>SUM(M71:M74)</f>
        <v>163000</v>
      </c>
      <c r="N75" s="83"/>
      <c r="O75" s="84">
        <f>SUM(O71:O74)</f>
        <v>185000</v>
      </c>
      <c r="P75" s="83"/>
      <c r="Q75" s="84">
        <f>SUM(Q71:Q74)</f>
        <v>170000</v>
      </c>
      <c r="R75" s="85"/>
      <c r="S75" s="64">
        <f>SUM(S71:S74)</f>
        <v>278100</v>
      </c>
    </row>
    <row r="76" spans="2:19" ht="15.75" thickBot="1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</row>
    <row r="77" spans="2:19" ht="15.75" thickBot="1">
      <c r="B77" s="132" t="s">
        <v>130</v>
      </c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4"/>
      <c r="N77" s="25"/>
      <c r="O77" s="25"/>
      <c r="P77" s="25"/>
      <c r="Q77" s="25"/>
      <c r="R77" s="25"/>
      <c r="S77" s="25"/>
    </row>
    <row r="78" spans="2:19" ht="24">
      <c r="B78" s="26" t="s">
        <v>12</v>
      </c>
      <c r="C78" s="26" t="s">
        <v>13</v>
      </c>
      <c r="D78" s="26" t="s">
        <v>14</v>
      </c>
      <c r="E78" s="26" t="s">
        <v>15</v>
      </c>
      <c r="F78" s="27" t="s">
        <v>16</v>
      </c>
      <c r="G78" s="27" t="s">
        <v>17</v>
      </c>
      <c r="H78" s="27" t="s">
        <v>16</v>
      </c>
      <c r="I78" s="27" t="s">
        <v>17</v>
      </c>
      <c r="J78" s="27" t="s">
        <v>16</v>
      </c>
      <c r="K78" s="27" t="s">
        <v>17</v>
      </c>
      <c r="L78" s="28" t="s">
        <v>135</v>
      </c>
      <c r="M78" s="29" t="s">
        <v>127</v>
      </c>
      <c r="N78" s="25"/>
      <c r="O78" s="25"/>
      <c r="P78" s="25"/>
      <c r="Q78" s="25"/>
      <c r="R78" s="25"/>
      <c r="S78" s="25"/>
    </row>
    <row r="79" spans="2:19" ht="36">
      <c r="B79" s="30">
        <v>1</v>
      </c>
      <c r="C79" s="31" t="s">
        <v>13</v>
      </c>
      <c r="D79" s="32">
        <v>96000</v>
      </c>
      <c r="E79" s="62" t="s">
        <v>107</v>
      </c>
      <c r="F79" s="34">
        <v>2.1</v>
      </c>
      <c r="G79" s="35">
        <f>D79*F79</f>
        <v>201600</v>
      </c>
      <c r="H79" s="35">
        <v>2</v>
      </c>
      <c r="I79" s="35">
        <f>D79*H79</f>
        <v>192000</v>
      </c>
      <c r="J79" s="36">
        <v>2.56</v>
      </c>
      <c r="K79" s="37">
        <f>D79*J79</f>
        <v>245760</v>
      </c>
      <c r="L79" s="38">
        <f>AVERAGE(F79,H79,J79)</f>
        <v>2.2200000000000002</v>
      </c>
      <c r="M79" s="39">
        <f>D79*L79</f>
        <v>213120.00000000003</v>
      </c>
      <c r="N79" s="25"/>
      <c r="O79" s="25"/>
      <c r="P79" s="25"/>
      <c r="Q79" s="25"/>
      <c r="R79" s="25"/>
      <c r="S79" s="25"/>
    </row>
    <row r="80" spans="2:19" ht="36.75" thickBot="1">
      <c r="B80" s="30">
        <v>2</v>
      </c>
      <c r="C80" s="31" t="s">
        <v>13</v>
      </c>
      <c r="D80" s="32">
        <v>96000</v>
      </c>
      <c r="E80" s="62" t="s">
        <v>108</v>
      </c>
      <c r="F80" s="34">
        <v>3.9</v>
      </c>
      <c r="G80" s="35">
        <f>D80*F80</f>
        <v>374400</v>
      </c>
      <c r="H80" s="35">
        <v>4</v>
      </c>
      <c r="I80" s="35">
        <f>D80*H80</f>
        <v>384000</v>
      </c>
      <c r="J80" s="35">
        <v>3.54</v>
      </c>
      <c r="K80" s="37">
        <f>D80*J80</f>
        <v>339840</v>
      </c>
      <c r="L80" s="38">
        <f>AVERAGE(F80,H80,J80)</f>
        <v>3.8133333333333339</v>
      </c>
      <c r="M80" s="39">
        <f>D80*L80</f>
        <v>366080.00000000006</v>
      </c>
      <c r="N80" s="25"/>
      <c r="O80" s="25"/>
      <c r="P80" s="25"/>
      <c r="Q80" s="25"/>
      <c r="R80" s="25"/>
      <c r="S80" s="25"/>
    </row>
    <row r="81" spans="2:19" ht="15.75" thickBot="1">
      <c r="B81" s="135" t="s">
        <v>45</v>
      </c>
      <c r="C81" s="136"/>
      <c r="D81" s="136"/>
      <c r="E81" s="136"/>
      <c r="F81" s="68"/>
      <c r="G81" s="67">
        <f>SUM(G79:G80)</f>
        <v>576000</v>
      </c>
      <c r="H81" s="68"/>
      <c r="I81" s="67">
        <f>SUM(I79:I80)</f>
        <v>576000</v>
      </c>
      <c r="J81" s="68"/>
      <c r="K81" s="67">
        <f>SUM(K79:K80)</f>
        <v>585600</v>
      </c>
      <c r="L81" s="41"/>
      <c r="M81" s="65">
        <f>SUM(M79:M80)</f>
        <v>579200.00000000012</v>
      </c>
      <c r="N81" s="25"/>
      <c r="O81" s="25"/>
      <c r="P81" s="25"/>
      <c r="Q81" s="25"/>
      <c r="R81" s="25"/>
      <c r="S81" s="25"/>
    </row>
    <row r="82" spans="2:19" ht="15.75" thickBot="1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</row>
    <row r="83" spans="2:19" ht="15.75" thickBot="1">
      <c r="B83" s="132" t="s">
        <v>131</v>
      </c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4"/>
      <c r="N83" s="25"/>
      <c r="O83" s="25"/>
      <c r="P83" s="25"/>
      <c r="Q83" s="25"/>
      <c r="R83" s="25"/>
      <c r="S83" s="25"/>
    </row>
    <row r="84" spans="2:19" ht="24">
      <c r="B84" s="26" t="s">
        <v>12</v>
      </c>
      <c r="C84" s="26" t="s">
        <v>13</v>
      </c>
      <c r="D84" s="26" t="s">
        <v>14</v>
      </c>
      <c r="E84" s="26" t="s">
        <v>15</v>
      </c>
      <c r="F84" s="27" t="s">
        <v>16</v>
      </c>
      <c r="G84" s="27" t="s">
        <v>17</v>
      </c>
      <c r="H84" s="27" t="s">
        <v>16</v>
      </c>
      <c r="I84" s="27" t="s">
        <v>17</v>
      </c>
      <c r="J84" s="27" t="s">
        <v>16</v>
      </c>
      <c r="K84" s="27" t="s">
        <v>17</v>
      </c>
      <c r="L84" s="28" t="s">
        <v>136</v>
      </c>
      <c r="M84" s="29" t="s">
        <v>127</v>
      </c>
      <c r="N84" s="25"/>
      <c r="O84" s="25"/>
      <c r="P84" s="25"/>
      <c r="Q84" s="25"/>
      <c r="R84" s="25"/>
      <c r="S84" s="25"/>
    </row>
    <row r="85" spans="2:19" ht="36">
      <c r="B85" s="30">
        <v>1</v>
      </c>
      <c r="C85" s="31" t="s">
        <v>13</v>
      </c>
      <c r="D85" s="32">
        <v>60000</v>
      </c>
      <c r="E85" s="62" t="s">
        <v>109</v>
      </c>
      <c r="F85" s="34">
        <v>3.5</v>
      </c>
      <c r="G85" s="35">
        <f>D85*F85</f>
        <v>210000</v>
      </c>
      <c r="H85" s="35">
        <v>4</v>
      </c>
      <c r="I85" s="35">
        <f>D85*H85</f>
        <v>240000</v>
      </c>
      <c r="J85" s="36">
        <v>2.98</v>
      </c>
      <c r="K85" s="37">
        <f>D85*J85</f>
        <v>178800</v>
      </c>
      <c r="L85" s="38">
        <f>AVERAGE(F85,H85,J85)</f>
        <v>3.4933333333333336</v>
      </c>
      <c r="M85" s="39">
        <f>D85*L85</f>
        <v>209600.00000000003</v>
      </c>
      <c r="N85" s="25"/>
      <c r="O85" s="25"/>
      <c r="P85" s="25"/>
      <c r="Q85" s="25"/>
      <c r="R85" s="25"/>
      <c r="S85" s="25"/>
    </row>
    <row r="86" spans="2:19" ht="36.75" thickBot="1">
      <c r="B86" s="30">
        <v>2</v>
      </c>
      <c r="C86" s="31" t="s">
        <v>13</v>
      </c>
      <c r="D86" s="32">
        <v>60000</v>
      </c>
      <c r="E86" s="62" t="s">
        <v>110</v>
      </c>
      <c r="F86" s="34">
        <v>5.9</v>
      </c>
      <c r="G86" s="35">
        <f>D86*F86</f>
        <v>354000</v>
      </c>
      <c r="H86" s="35">
        <v>8</v>
      </c>
      <c r="I86" s="35">
        <f>D86*H86</f>
        <v>480000</v>
      </c>
      <c r="J86" s="35">
        <v>4.5599999999999996</v>
      </c>
      <c r="K86" s="37">
        <f>D86*J86</f>
        <v>273600</v>
      </c>
      <c r="L86" s="38">
        <f>AVERAGE(F86,H86,J86)</f>
        <v>6.1533333333333333</v>
      </c>
      <c r="M86" s="39">
        <f>D86*L86</f>
        <v>369200</v>
      </c>
      <c r="N86" s="25"/>
      <c r="O86" s="25"/>
      <c r="P86" s="25"/>
      <c r="Q86" s="25"/>
      <c r="R86" s="25"/>
      <c r="S86" s="25"/>
    </row>
    <row r="87" spans="2:19" ht="15.75" thickBot="1">
      <c r="B87" s="129" t="s">
        <v>127</v>
      </c>
      <c r="C87" s="130"/>
      <c r="D87" s="130"/>
      <c r="E87" s="131"/>
      <c r="F87" s="68"/>
      <c r="G87" s="184">
        <f>SUM(G85:G86)</f>
        <v>564000</v>
      </c>
      <c r="H87" s="185"/>
      <c r="I87" s="184">
        <f>SUM(I85:I86)</f>
        <v>720000</v>
      </c>
      <c r="J87" s="185"/>
      <c r="K87" s="184">
        <f>SUM(K85:K86)</f>
        <v>452400</v>
      </c>
      <c r="L87" s="186"/>
      <c r="M87" s="187">
        <f>SUM(M85:M86)</f>
        <v>578800</v>
      </c>
      <c r="N87" s="25"/>
      <c r="O87" s="25"/>
      <c r="P87" s="25"/>
      <c r="Q87" s="25"/>
      <c r="R87" s="25"/>
      <c r="S87" s="25"/>
    </row>
    <row r="88" spans="2:19" ht="6" customHeight="1" thickBot="1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</row>
    <row r="89" spans="2:19" ht="29.25" customHeight="1" thickBot="1">
      <c r="B89" s="120" t="s">
        <v>132</v>
      </c>
      <c r="C89" s="121"/>
      <c r="D89" s="121"/>
      <c r="E89" s="121"/>
      <c r="F89" s="121"/>
      <c r="G89" s="121"/>
      <c r="H89" s="121"/>
      <c r="I89" s="121"/>
      <c r="J89" s="121"/>
      <c r="K89" s="121"/>
      <c r="L89" s="122"/>
      <c r="M89" s="63">
        <f>M20+M54+M64+S75+M81+M87</f>
        <v>2751156.666666667</v>
      </c>
      <c r="N89" s="25"/>
      <c r="O89" s="25"/>
      <c r="P89" s="25"/>
      <c r="Q89" s="25"/>
      <c r="R89" s="25"/>
      <c r="S89" s="25"/>
    </row>
    <row r="96" spans="2:19">
      <c r="K96" s="66"/>
    </row>
  </sheetData>
  <mergeCells count="46">
    <mergeCell ref="B2:E2"/>
    <mergeCell ref="F2:G2"/>
    <mergeCell ref="H2:I2"/>
    <mergeCell ref="J2:K2"/>
    <mergeCell ref="B3:E3"/>
    <mergeCell ref="F3:G3"/>
    <mergeCell ref="H3:I3"/>
    <mergeCell ref="J3:K3"/>
    <mergeCell ref="B4:E4"/>
    <mergeCell ref="F4:G4"/>
    <mergeCell ref="H4:I4"/>
    <mergeCell ref="J4:K4"/>
    <mergeCell ref="B20:E20"/>
    <mergeCell ref="B69:E69"/>
    <mergeCell ref="F69:G69"/>
    <mergeCell ref="B22:M22"/>
    <mergeCell ref="B64:E64"/>
    <mergeCell ref="B56:M56"/>
    <mergeCell ref="B54:E54"/>
    <mergeCell ref="J68:K68"/>
    <mergeCell ref="L68:M68"/>
    <mergeCell ref="N68:O68"/>
    <mergeCell ref="P68:Q68"/>
    <mergeCell ref="B67:E67"/>
    <mergeCell ref="F67:G67"/>
    <mergeCell ref="H67:I67"/>
    <mergeCell ref="J67:K67"/>
    <mergeCell ref="L67:M67"/>
    <mergeCell ref="N67:O67"/>
    <mergeCell ref="P67:Q67"/>
    <mergeCell ref="B89:L89"/>
    <mergeCell ref="L2:M4"/>
    <mergeCell ref="R67:S69"/>
    <mergeCell ref="B87:E87"/>
    <mergeCell ref="B83:M83"/>
    <mergeCell ref="B81:E81"/>
    <mergeCell ref="B77:M77"/>
    <mergeCell ref="B75:E75"/>
    <mergeCell ref="H69:I69"/>
    <mergeCell ref="J69:K69"/>
    <mergeCell ref="L69:M69"/>
    <mergeCell ref="N69:O69"/>
    <mergeCell ref="P69:Q69"/>
    <mergeCell ref="B68:E68"/>
    <mergeCell ref="F68:G68"/>
    <mergeCell ref="H68:I6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IMPRESSOS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Usuário do Windows</cp:lastModifiedBy>
  <cp:lastPrinted>2019-05-22T12:17:45Z</cp:lastPrinted>
  <dcterms:created xsi:type="dcterms:W3CDTF">2017-05-18T13:04:10Z</dcterms:created>
  <dcterms:modified xsi:type="dcterms:W3CDTF">2019-08-22T19:39:44Z</dcterms:modified>
</cp:coreProperties>
</file>