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firstSheet="1" activeTab="1"/>
  </bookViews>
  <sheets>
    <sheet name="Plan1" sheetId="1" r:id="rId1"/>
    <sheet name="GRAFICA LOTE 1" sheetId="5" r:id="rId2"/>
    <sheet name="GRAFICA LOTE 3" sheetId="7" r:id="rId3"/>
    <sheet name="GRAFICA LOTE 2" sheetId="6" r:id="rId4"/>
    <sheet name="GRAFICA LOTE 4" sheetId="12" r:id="rId5"/>
    <sheet name="GRAFICA LOTE 5" sheetId="13" r:id="rId6"/>
    <sheet name="GRAFICA LOTE 6" sheetId="14" r:id="rId7"/>
    <sheet name="Plan2 (2)" sheetId="10" r:id="rId8"/>
    <sheet name="Plan3" sheetId="3" r:id="rId9"/>
  </sheets>
  <definedNames>
    <definedName name="_GoBack" localSheetId="4">'GRAFICA LOTE 4'!$D$5</definedName>
    <definedName name="_GoBack" localSheetId="5">'GRAFICA LOTE 5'!$D$5</definedName>
    <definedName name="_GoBack" localSheetId="6">'GRAFICA LOTE 6'!$D$5</definedName>
  </definedNames>
  <calcPr calcId="124519"/>
</workbook>
</file>

<file path=xl/calcChain.xml><?xml version="1.0" encoding="utf-8"?>
<calcChain xmlns="http://schemas.openxmlformats.org/spreadsheetml/2006/main">
  <c r="O28" i="5"/>
  <c r="K8" i="14"/>
  <c r="K7" i="13"/>
  <c r="K7" i="12"/>
  <c r="K11" i="7"/>
  <c r="I7" i="13"/>
  <c r="E7"/>
  <c r="I8" i="14"/>
  <c r="J6"/>
  <c r="J7"/>
  <c r="J5"/>
  <c r="G8"/>
  <c r="F6"/>
  <c r="E8" s="1"/>
  <c r="F7"/>
  <c r="J7" i="7"/>
  <c r="H6" i="14"/>
  <c r="H7"/>
  <c r="K6"/>
  <c r="K5"/>
  <c r="H5"/>
  <c r="F5"/>
  <c r="K6" i="13"/>
  <c r="K5"/>
  <c r="K6" i="12"/>
  <c r="K5"/>
  <c r="K6" i="7"/>
  <c r="K7"/>
  <c r="K8"/>
  <c r="K9"/>
  <c r="K10"/>
  <c r="K5"/>
  <c r="K6" i="6"/>
  <c r="L6" s="1"/>
  <c r="K7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24"/>
  <c r="L24" s="1"/>
  <c r="K25"/>
  <c r="L25" s="1"/>
  <c r="K26"/>
  <c r="L26" s="1"/>
  <c r="K27"/>
  <c r="L27" s="1"/>
  <c r="K28"/>
  <c r="L28" s="1"/>
  <c r="K29"/>
  <c r="L29" s="1"/>
  <c r="K30"/>
  <c r="L30" s="1"/>
  <c r="K31"/>
  <c r="L31" s="1"/>
  <c r="K32"/>
  <c r="L32" s="1"/>
  <c r="K33"/>
  <c r="L33" s="1"/>
  <c r="K34"/>
  <c r="L34" s="1"/>
  <c r="K5"/>
  <c r="K6" i="5"/>
  <c r="K7"/>
  <c r="K8"/>
  <c r="K9"/>
  <c r="K10"/>
  <c r="K11"/>
  <c r="K12"/>
  <c r="K13"/>
  <c r="K14"/>
  <c r="K15"/>
  <c r="K16"/>
  <c r="K17"/>
  <c r="K18"/>
  <c r="K5"/>
  <c r="J6" i="13"/>
  <c r="H6"/>
  <c r="F6"/>
  <c r="J5"/>
  <c r="H5"/>
  <c r="J6" i="12"/>
  <c r="H6"/>
  <c r="F6"/>
  <c r="J5"/>
  <c r="H5"/>
  <c r="F5"/>
  <c r="J6" i="7"/>
  <c r="J8"/>
  <c r="J9"/>
  <c r="J10"/>
  <c r="H6"/>
  <c r="H7"/>
  <c r="H8"/>
  <c r="H9"/>
  <c r="H10"/>
  <c r="F6"/>
  <c r="F7"/>
  <c r="F8"/>
  <c r="F9"/>
  <c r="F10"/>
  <c r="J5"/>
  <c r="H5"/>
  <c r="F5"/>
  <c r="J6" i="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J5"/>
  <c r="H5"/>
  <c r="F5"/>
  <c r="J6" i="5"/>
  <c r="J7"/>
  <c r="J8"/>
  <c r="J9"/>
  <c r="J10"/>
  <c r="J11"/>
  <c r="J12"/>
  <c r="J13"/>
  <c r="J14"/>
  <c r="J15"/>
  <c r="J16"/>
  <c r="J17"/>
  <c r="J18"/>
  <c r="J5"/>
  <c r="H7"/>
  <c r="H8"/>
  <c r="H9"/>
  <c r="H10"/>
  <c r="H11"/>
  <c r="H12"/>
  <c r="H13"/>
  <c r="H14"/>
  <c r="H15"/>
  <c r="H16"/>
  <c r="H17"/>
  <c r="H18"/>
  <c r="H6"/>
  <c r="H5"/>
  <c r="F6"/>
  <c r="F7"/>
  <c r="F8"/>
  <c r="F9"/>
  <c r="F10"/>
  <c r="F11"/>
  <c r="F12"/>
  <c r="F13"/>
  <c r="F14"/>
  <c r="F15"/>
  <c r="F16"/>
  <c r="L16" s="1"/>
  <c r="F17"/>
  <c r="L17" s="1"/>
  <c r="F18"/>
  <c r="F5"/>
  <c r="L7" i="14" l="1"/>
  <c r="L11" i="5"/>
  <c r="G7" i="13"/>
  <c r="G7" i="12"/>
  <c r="L5" i="7"/>
  <c r="L6" i="5"/>
  <c r="L9"/>
  <c r="L5" i="13"/>
  <c r="I7" i="12"/>
  <c r="L9" i="7"/>
  <c r="L12" i="5"/>
  <c r="L7"/>
  <c r="L5"/>
  <c r="L15"/>
  <c r="L5" i="6"/>
  <c r="L10" i="7"/>
  <c r="L6"/>
  <c r="L5" i="12"/>
  <c r="L6" i="14"/>
  <c r="L6" i="13"/>
  <c r="L6" i="12"/>
  <c r="L8" i="7"/>
  <c r="L7"/>
  <c r="L18" i="5"/>
  <c r="L14"/>
  <c r="L13"/>
  <c r="L10"/>
  <c r="L8"/>
  <c r="L5" i="14"/>
  <c r="E11" i="7"/>
  <c r="E7" i="12"/>
  <c r="I11" i="7"/>
  <c r="G11"/>
</calcChain>
</file>

<file path=xl/sharedStrings.xml><?xml version="1.0" encoding="utf-8"?>
<sst xmlns="http://schemas.openxmlformats.org/spreadsheetml/2006/main" count="408" uniqueCount="187">
  <si>
    <t>Prefeitura Municipal de Cordeirópolis</t>
  </si>
  <si>
    <t>Firma: JOSÉ ROBERTO MODENESI &amp; CIA LTDA</t>
  </si>
  <si>
    <t>Firma: FABRICIO CAMPOS DE OLIVEIRA PRODUÇÕES EIRELI-ME</t>
  </si>
  <si>
    <t>Firma: NELSON ULIANI JUNIOR ME</t>
  </si>
  <si>
    <t>DEPARTAMENTO DE SUPRIMENTOS</t>
  </si>
  <si>
    <t>Fone:  (19)34562019</t>
  </si>
  <si>
    <t>Fone: (19) 34933653</t>
  </si>
  <si>
    <t>Fone: (19)997179056</t>
  </si>
  <si>
    <t>COLETA DE PREÇOS</t>
  </si>
  <si>
    <t>CNPJ: 15.805.439/0001-69</t>
  </si>
  <si>
    <t>CNPJ:18.051.427/0001-54</t>
  </si>
  <si>
    <t>CNPJ: 09.496.047/0001-62</t>
  </si>
  <si>
    <t>ITEM</t>
  </si>
  <si>
    <t>UNID.</t>
  </si>
  <si>
    <t>QUANT.</t>
  </si>
  <si>
    <t>MATERIAL</t>
  </si>
  <si>
    <t>PREÇO UNITÁRO</t>
  </si>
  <si>
    <t>PREÇO          TOTAL</t>
  </si>
  <si>
    <t>MÉDIA TOTAL ITEM</t>
  </si>
  <si>
    <t>MÉDIA UNITARIA</t>
  </si>
  <si>
    <t>Diária</t>
  </si>
  <si>
    <t>Palco (08 m x 06m)</t>
  </si>
  <si>
    <t>Metro linear</t>
  </si>
  <si>
    <t>Fechamento</t>
  </si>
  <si>
    <t>Grades de Proteção</t>
  </si>
  <si>
    <t>Arquibancada</t>
  </si>
  <si>
    <r>
      <t>M</t>
    </r>
    <r>
      <rPr>
        <vertAlign val="superscript"/>
        <sz val="11"/>
        <rFont val="Cambria"/>
        <family val="1"/>
      </rPr>
      <t>2</t>
    </r>
    <r>
      <rPr>
        <sz val="11"/>
        <rFont val="Cambria"/>
        <family val="1"/>
      </rPr>
      <t>/dia</t>
    </r>
  </si>
  <si>
    <t>Piso EasyFloor</t>
  </si>
  <si>
    <t>Praticáveis</t>
  </si>
  <si>
    <t>Cobertura Piramidais (10m x 10m)</t>
  </si>
  <si>
    <t>Cobertura Piramidais (05m x 05m)</t>
  </si>
  <si>
    <t>Cobertura Piramidais (04m x 04m)</t>
  </si>
  <si>
    <t>House-Mix</t>
  </si>
  <si>
    <t>Camarotes – modelo 1</t>
  </si>
  <si>
    <t>Camarotes – modelo 2</t>
  </si>
  <si>
    <t>Tablado</t>
  </si>
  <si>
    <t>Painel de LED</t>
  </si>
  <si>
    <t>diária</t>
  </si>
  <si>
    <t xml:space="preserve">Palco (12m x 08m) </t>
  </si>
  <si>
    <t xml:space="preserve">Torres de PA </t>
  </si>
  <si>
    <t>Camarim Octanorm</t>
  </si>
  <si>
    <t xml:space="preserve">Stands </t>
  </si>
  <si>
    <t xml:space="preserve">Sistema de som de grande porte </t>
  </si>
  <si>
    <t xml:space="preserve">Sistema de iluminação de grande porte </t>
  </si>
  <si>
    <t xml:space="preserve">Geradores - 300kva </t>
  </si>
  <si>
    <t>DEPARTAMENTO:</t>
  </si>
  <si>
    <t>MÉDIA TOTAL</t>
  </si>
  <si>
    <t>OBSERVAÇÃO:</t>
  </si>
  <si>
    <t>COLETOR:</t>
  </si>
  <si>
    <t>VISTO:</t>
  </si>
  <si>
    <t>A3, impressão 4x0 cores, em papel couchê 350 gr, laminação fosca,faca,verniz reserva,faca especial.Tiragem 250 Unidades</t>
  </si>
  <si>
    <t>A3, impressão 4x4 cores, em papel couchê 150 gr,laminação brilho ,ate 3 dobras,faca especial.Tiragem 1000 Unidades</t>
  </si>
  <si>
    <t>A3, impressão 4x0 cores, em papel couchê 150 gr.Tiragem 100 Unidades</t>
  </si>
  <si>
    <t>A2, impressão 4x0 cores, em papel couchê 150 gr.Tiragem 100 Unidades</t>
  </si>
  <si>
    <t>A4, impressão 4x0 cores, em papel couchê 150 gr,ate 3 dobras.Tiragem 1000 Unidades</t>
  </si>
  <si>
    <t>A4, impressão 4x4 cores, em papel couchê 150 gr, ate 3 dobras.Tiragem 1000 Unidades</t>
  </si>
  <si>
    <t>A5, impressão 4x0 cores, em papel couchê 150 gr, ate 2 dobras.Tiragem 1000 Unidades</t>
  </si>
  <si>
    <t>A5, impressão 4x4 cores, em papel couchê 150 gr, ate 2 dobras.Tiragem 1000 Unidades</t>
  </si>
  <si>
    <t>A6, impressão 4x0 cores, em papel couchê 150 gr.Tiragem 1000 Unidades</t>
  </si>
  <si>
    <t>A6, impressão 4x4 cores, em papel couchê 150 gr.Tiragem 1000 Unidades</t>
  </si>
  <si>
    <t>Cartão 9x5cm, impressão 4x4 cores, em papel couchê 350 gr.laminaçãofosca,verniz localizado,faca especial.Tiragem 100 Unidades</t>
  </si>
  <si>
    <t>Cartilhas, 16 páginas (capa inclusa), 4 lâminas, 4x4, formato A3, miolo couchê 115gr, com capa e contra capa 4x4, papel couchê 150gr, 2 grampos,laminação BOPP brilho.Tiragem 1000 Unidades</t>
  </si>
  <si>
    <t>Cartilhas, 16 páginas (capa inclusa), 4 lâminas, 4x4, formato A4, miolo couchê 115gr, com capa e contra capa 4x4, papel couchê 150gr, 2 grampos,laminação BOPP brilho.Tiragem 1000 Unidades</t>
  </si>
  <si>
    <t>Cartilhas, 16 páginas (capa inclusa), 4 lâminas, 4x4, formato A5, miolo couchê 115gr, com capa e contra capa 4x4, papel couchê 150gr, 2 grampos,laminação BOPP brilho.Tiragem 1000 Unidades</t>
  </si>
  <si>
    <t>Formulário Impresso em off set 70g - 1x0 cor - medindo 21x29,7cm - blocado com 100 folhas - Tiragem 20 Blocos</t>
  </si>
  <si>
    <t>Formulário Impresso em off set 70g - 1x1 cor - medindo 21x29,7cm - blocado com 100 folhas - Tiragem 20 Blocos</t>
  </si>
  <si>
    <t>Formulário Impresso em off set 70g - 1x0 cor - medindo 21x16cm - blocado com 100 folhas - Tiragem 20 Blocos</t>
  </si>
  <si>
    <t>Formulário Impresso em off set 70g - 1x1 cor - medindo 21x16cm - blocado com 100 folhas - Tiragem 20 Blocos</t>
  </si>
  <si>
    <t>Formulário Impresso em off set 70g - 1x0 cor - medindo 10x15cm - blocado com 100 folhas - Tiragem 20 Blocos</t>
  </si>
  <si>
    <t>Formulário Impresso em off set 70g - 1x1 cor - medindo 10x15cm - blocado com 100 folhas - Tiragem 20 Blocos</t>
  </si>
  <si>
    <t>Formulário Impresso em off set 70g - 4x0 cor - medindo 21x29,7cm - blocado com 100 folhas - Tiragem 20 Blocos</t>
  </si>
  <si>
    <t>Formulário Impresso em off set 70g - 4x4 cor - medindo 21x29,7cm - blocado com 100 folhas - Tiragem 20 Blocos</t>
  </si>
  <si>
    <t>Formulário Impresso em off set 70g - 4x0 cor - medindo 21x16cm - blocado com 100 folhas - Tiragem 20 Blocos</t>
  </si>
  <si>
    <t>Formulário Impresso em off set 70g - 4x4 cor - medindo 21x16cm - blocado com 100 folhas - Tiragem 20 Blocos</t>
  </si>
  <si>
    <t>Formulário Impresso em off set 70g - 4x0 cor - medindo 10x15cm - blocado com 100 folhas - Tiragem 20 Blocos</t>
  </si>
  <si>
    <t>Formulário Impresso em off set 70g - 4x4 cor - medindo 10x15cm - blocado com 100 folhas - Tiragem 20 Blocos</t>
  </si>
  <si>
    <t>Formulário Impresso em off set 180g - 1x0 cor - medindo 21x29,7cm - Tiragem 3000 unidades</t>
  </si>
  <si>
    <t>Formulário Impresso em off set 180g 180g - 1x1 cor - medindo 21x29,7cm - Tiragem 3000 unidades</t>
  </si>
  <si>
    <t>Formulário Impresso em off set 180g  - 1x0 cor - medindo 21x16 cm  - Tiragem  3000 unidades</t>
  </si>
  <si>
    <t>Formulário Impresso em off set 180g - 1x1 cor - medindo 21x16cm - Tiragem  3000 unidades</t>
  </si>
  <si>
    <t>Formulário Impresso em off set 180g - 1x0 cor - medindo 10x15 cm  - Tiragem  3000 unidades</t>
  </si>
  <si>
    <t>Formulário Impresso em off set 180g - 1x1 cor - medindo 10x15cm  - Tiragem  3000 unidades</t>
  </si>
  <si>
    <t>Formulário Impresso em off set 180g - 4x0 cor - medindo 21x29,7cm - Tiragem 3000 unidades</t>
  </si>
  <si>
    <t>Formulário Impresso em off set 180g - 4x4 cor - medindo 21x29,7cm  - Tiragem 3000 unidades</t>
  </si>
  <si>
    <t>Formulário Impresso em off set 180g - 4x0 cor - medindo 21x16 cm - Tiragem 3000 unidades</t>
  </si>
  <si>
    <t>Formulário Impresso em off set 180g - 4x4 cor - medindo 21x16cm  - Tiragem 3000 unidades</t>
  </si>
  <si>
    <t>Formulário Impresso em off set 180g - 4x0 cor - medindo 10x15 cm  - Tiragem 3000 unidades</t>
  </si>
  <si>
    <t>Formulário Impresso em off set 180g - 4x4 cor - medindo 10x15cm  - Tiragem 3000 unidades</t>
  </si>
  <si>
    <t>Formulário Impresso em papel off set 70g - 1x0 cor - medindo 21x29,7cm - blocado com 50x2 vias - carbono one time - Tiragem 30 Blocos</t>
  </si>
  <si>
    <t>Formulário Impresso em papel off set 70g - 1x0 cor - medindo 21x16cm - blocado com 50x2 vias - carbono one time - Tiragem 30 Blocos</t>
  </si>
  <si>
    <t>Formulário Impresso em papel off set 70g - 1x0 cor - medindo 10x15cm - blocado com 50x2 vias - carbono one time - Tiragem 30 Blocos</t>
  </si>
  <si>
    <t>Formulário Impresso em papel off set 70g - 4x0 cor - medindo 21x29,7cm - blocado com 50x2 vias - carbono one time - Tiragem 30 Blocos</t>
  </si>
  <si>
    <t>Formulário Impresso em papel off set 70g - 4x0 cor - medindo 21x16cm - blocado com 50x2 vias - carbono one time - Tiragem 30 Blocos</t>
  </si>
  <si>
    <t>Formulário Impresso em papel off set 70g - 4x0 cor - medindo 10x15cm - blocado com 50x2 vias - carbono one time - Tiragem 30 Blocos</t>
  </si>
  <si>
    <t>Envelope Branco Oficio 114x229mm - 1x0 cor - 75g - Tiragem 1000 Unidades</t>
  </si>
  <si>
    <t>Envelope Branco Oficio 114x229mm - 4x0 cor - 75g - faca especial - Tiragem 1000 Unidades</t>
  </si>
  <si>
    <t>Envelope Branco 260x360mm - 1x0 cor - 90g - Tiragem 250 Unidades</t>
  </si>
  <si>
    <t>Envelope Branco 260x360mm - 4x0 cor - 90g - faca especial - Tiragem 250 Unidades</t>
  </si>
  <si>
    <t>Envelope Kraft 260x360mm - 1x0 cor - 80g - Tiragem 250 Unidades</t>
  </si>
  <si>
    <t>Envelope Kraft 260x360mm - 4x0 cor - 80g - Tiragem 250 Unidades</t>
  </si>
  <si>
    <t>Impressão de jornal informativo no formato tabloide germânico. Modelo com 8 páginas em papel off set 75g. Acabamento: grampo cavalo</t>
  </si>
  <si>
    <t>Impressão de jornal informativo no formato tabloide germânico. Modelo com 16 páginas em papel off set 75g. Acabamento: grampo cavalo</t>
  </si>
  <si>
    <t>Impressão de revista informativa noformato (190x275mm) off set 75g / 4x4 cores, com 08 páginas. Acabamento: grampo cavalo</t>
  </si>
  <si>
    <t>Impressão de revista informativa no formato (190x275mm) off set 75g / 4x4 cores, com 16 páginas. Acabamento: grampo cavalo</t>
  </si>
  <si>
    <t>BLOCO</t>
  </si>
  <si>
    <t>Firma: FLEX NEGOCIOS E SERVIÇOS LTDA ME</t>
  </si>
  <si>
    <t>Fone: (11) 4533-1895</t>
  </si>
  <si>
    <t>CNPJ:21.559.378/0001-08</t>
  </si>
  <si>
    <r>
      <t xml:space="preserve">COLETA DE PREÇOS-  </t>
    </r>
    <r>
      <rPr>
        <b/>
        <sz val="9"/>
        <rFont val="Arial"/>
        <family val="2"/>
      </rPr>
      <t>LOTE 1</t>
    </r>
  </si>
  <si>
    <r>
      <t xml:space="preserve">COLETA DE PREÇOS-  </t>
    </r>
    <r>
      <rPr>
        <b/>
        <sz val="9"/>
        <rFont val="Arial"/>
        <family val="2"/>
      </rPr>
      <t>LOTE 2</t>
    </r>
  </si>
  <si>
    <r>
      <t xml:space="preserve">COLETA DE PREÇOS-  </t>
    </r>
    <r>
      <rPr>
        <b/>
        <sz val="9"/>
        <rFont val="Arial"/>
        <family val="2"/>
      </rPr>
      <t>LOTE 3</t>
    </r>
  </si>
  <si>
    <r>
      <t xml:space="preserve">COLETA DE PREÇOS-  </t>
    </r>
    <r>
      <rPr>
        <b/>
        <sz val="9"/>
        <rFont val="Arial"/>
        <family val="2"/>
      </rPr>
      <t>LOTE 5</t>
    </r>
  </si>
  <si>
    <r>
      <t xml:space="preserve">COLETA DE PREÇOS-  </t>
    </r>
    <r>
      <rPr>
        <b/>
        <sz val="9"/>
        <rFont val="Arial"/>
        <family val="2"/>
      </rPr>
      <t>LOTE 6</t>
    </r>
  </si>
  <si>
    <t>Carnê de IPTU - contendo : 2 lâminas (capa e contracapa), impressão 1x0 cores em papel chapado 120g/m2 (papel azul claro), notificação impressa na contracapa, 10 lâminas (01 parcela única + 09 parcelas), impressão a laser de dados variáveis em papel 75/mg2 frente 1x0, formato 4 imagens por folha (A4)</t>
  </si>
  <si>
    <t>Carnê ISS - Contendo: 02 lâminas (capa e contracapa) impresso off set 1x0 cores em papel chapado 120g/m2 (papel verde claro), notificação impressa na contracapa, 05 lâminas (01 cota única + 04 parcelas), impressão laser de dados variáveis em papel 75g/m2 frente 1x0, formato 4 imagens por folha (A4)</t>
  </si>
  <si>
    <t>Carne Taxas - Contendo: 02 lâminas (capa e contracapa) impressão off set 1x0 cores em papel chapado 120/m2 (papel laranja claro), notificação impressa na contracapa, 05 lãminas (1 cota única + 04 parcelas), impressão laser de dados variáveis em papel 75/mg2 frente 1x0, formato por folha (A4)</t>
  </si>
  <si>
    <t>Firma:GRAFICA INOVAÇÃO</t>
  </si>
  <si>
    <t>Fone:  (19) 35454324</t>
  </si>
  <si>
    <t>CNPJ: 08.987.082/0001-11</t>
  </si>
  <si>
    <t xml:space="preserve">Firma:GRÁFICA INOVAÇÃO </t>
  </si>
  <si>
    <t>Firma:GRÁFICA INOVAÇÃO</t>
  </si>
  <si>
    <t>Fone:  (19) 3545 4324</t>
  </si>
  <si>
    <t>Firma:HS EDITORA E GRAFICA LTDA</t>
  </si>
  <si>
    <t>Fone: (11) 22295479</t>
  </si>
  <si>
    <t>CNPJ: 16.661.638/0001-03</t>
  </si>
  <si>
    <t>Firma: H S EDITORA E GRAFICA LTDA</t>
  </si>
  <si>
    <t>Fone: (11)22295479</t>
  </si>
  <si>
    <t>CNPJ: 16.661,638/0001-03</t>
  </si>
  <si>
    <t>Fone:  (19)3545 4324</t>
  </si>
  <si>
    <t>161.00056.0001-01</t>
  </si>
  <si>
    <t>161.00056.0002-01</t>
  </si>
  <si>
    <t>161.00056.0003-01</t>
  </si>
  <si>
    <t>161.00056.0004-01</t>
  </si>
  <si>
    <t>161.00056.0005-01</t>
  </si>
  <si>
    <t>161.00056.0006-01</t>
  </si>
  <si>
    <t>161.00056.0007-01</t>
  </si>
  <si>
    <t>161.00056.0008-01</t>
  </si>
  <si>
    <t>161.00056.0009-01</t>
  </si>
  <si>
    <t>161.00056.0011-01</t>
  </si>
  <si>
    <t>161.00200.0201-01</t>
  </si>
  <si>
    <t>161.00200.0202-01</t>
  </si>
  <si>
    <t>161.00200.0203-01</t>
  </si>
  <si>
    <t>161.00200.0204-01</t>
  </si>
  <si>
    <t>161.00200.0205-01</t>
  </si>
  <si>
    <t>161.00200.0206-01</t>
  </si>
  <si>
    <t>161.00200.0207-01</t>
  </si>
  <si>
    <t>161.00200.0208-01</t>
  </si>
  <si>
    <t>161.00200.0209-01</t>
  </si>
  <si>
    <t>161.00200.0210-01</t>
  </si>
  <si>
    <t>161.00200.0211-01</t>
  </si>
  <si>
    <t>161.00200.0212-01</t>
  </si>
  <si>
    <t>161.00200.0213-01</t>
  </si>
  <si>
    <t>161.00200.0214-01</t>
  </si>
  <si>
    <t>161.00200.0215-01</t>
  </si>
  <si>
    <t>161.00200.0216-01</t>
  </si>
  <si>
    <t>161.00200.0217-01</t>
  </si>
  <si>
    <t>161.00200.0218-01</t>
  </si>
  <si>
    <t>161.00200.0219-01</t>
  </si>
  <si>
    <t>161.00200.0220-01</t>
  </si>
  <si>
    <t>161.00200.0221-01</t>
  </si>
  <si>
    <t>161.00200.0222-01</t>
  </si>
  <si>
    <t>161.00200.0223-01</t>
  </si>
  <si>
    <t>161.00200.0224-01</t>
  </si>
  <si>
    <t>161.00200.0225-01</t>
  </si>
  <si>
    <t>161.00200.0226-01</t>
  </si>
  <si>
    <t>161.00200.0227-01</t>
  </si>
  <si>
    <t>161.00200.0228-01</t>
  </si>
  <si>
    <t>161.00200.0229-01</t>
  </si>
  <si>
    <t>161.00200.0230-01</t>
  </si>
  <si>
    <t>000.00000.0258-01</t>
  </si>
  <si>
    <t>000.0000.0259-01</t>
  </si>
  <si>
    <t>000.00000.0268-01</t>
  </si>
  <si>
    <t>161.00056.00010-01</t>
  </si>
  <si>
    <t>161.00059.0044-01</t>
  </si>
  <si>
    <t>161.00059.0045-01</t>
  </si>
  <si>
    <t>161.00059.0046-01</t>
  </si>
  <si>
    <t>161.00059.0047-01</t>
  </si>
  <si>
    <t>161.00059.0048-01</t>
  </si>
  <si>
    <t>161.00059.0049-01</t>
  </si>
  <si>
    <t>000.00000.0260-01</t>
  </si>
  <si>
    <t>000.00000.0261-01</t>
  </si>
  <si>
    <t>000.00000.0262-01</t>
  </si>
  <si>
    <t>000.00000.0992-01</t>
  </si>
  <si>
    <r>
      <t xml:space="preserve">COLETA DE PREÇOS-  </t>
    </r>
    <r>
      <rPr>
        <b/>
        <sz val="9"/>
        <rFont val="Arial"/>
        <family val="2"/>
      </rPr>
      <t>LOTE 4</t>
    </r>
  </si>
  <si>
    <t>161.00063.0012-01</t>
  </si>
  <si>
    <t>161.00063.0011-01</t>
  </si>
  <si>
    <t>161.00063.013-01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</si>
</sst>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8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name val="Cambria"/>
      <family val="1"/>
    </font>
    <font>
      <sz val="12"/>
      <name val="Cambria"/>
      <family val="1"/>
    </font>
    <font>
      <vertAlign val="superscript"/>
      <sz val="11"/>
      <name val="Cambria"/>
      <family val="1"/>
    </font>
    <font>
      <sz val="9"/>
      <name val="Arial"/>
      <family val="2"/>
    </font>
    <font>
      <sz val="9"/>
      <name val="Cambria"/>
      <family val="1"/>
    </font>
    <font>
      <sz val="9"/>
      <color rgb="FF000000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1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/>
    <xf numFmtId="4" fontId="7" fillId="2" borderId="3" xfId="1" applyNumberFormat="1" applyFont="1" applyFill="1" applyBorder="1" applyAlignment="1">
      <alignment horizontal="center" vertical="center" wrapText="1"/>
    </xf>
    <xf numFmtId="4" fontId="7" fillId="4" borderId="3" xfId="1" applyNumberFormat="1" applyFont="1" applyFill="1" applyBorder="1" applyAlignment="1">
      <alignment horizontal="center" vertical="top" wrapText="1"/>
    </xf>
    <xf numFmtId="0" fontId="7" fillId="5" borderId="3" xfId="1" applyFont="1" applyFill="1" applyBorder="1" applyAlignment="1">
      <alignment horizontal="center"/>
    </xf>
    <xf numFmtId="4" fontId="7" fillId="5" borderId="3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top" wrapText="1"/>
    </xf>
    <xf numFmtId="0" fontId="1" fillId="0" borderId="4" xfId="1" applyBorder="1" applyAlignment="1">
      <alignment horizontal="center"/>
    </xf>
    <xf numFmtId="4" fontId="3" fillId="0" borderId="4" xfId="1" applyNumberFormat="1" applyFont="1" applyBorder="1"/>
    <xf numFmtId="4" fontId="3" fillId="3" borderId="4" xfId="1" applyNumberFormat="1" applyFont="1" applyFill="1" applyBorder="1"/>
    <xf numFmtId="4" fontId="3" fillId="0" borderId="4" xfId="1" applyNumberFormat="1" applyFont="1" applyBorder="1" applyAlignment="1">
      <alignment horizontal="right"/>
    </xf>
    <xf numFmtId="4" fontId="9" fillId="2" borderId="4" xfId="1" applyNumberFormat="1" applyFont="1" applyFill="1" applyBorder="1" applyAlignment="1">
      <alignment horizontal="center"/>
    </xf>
    <xf numFmtId="4" fontId="6" fillId="4" borderId="4" xfId="1" applyNumberFormat="1" applyFont="1" applyFill="1" applyBorder="1" applyAlignment="1">
      <alignment horizontal="center"/>
    </xf>
    <xf numFmtId="4" fontId="3" fillId="6" borderId="5" xfId="1" applyNumberFormat="1" applyFont="1" applyFill="1" applyBorder="1"/>
    <xf numFmtId="0" fontId="10" fillId="0" borderId="6" xfId="1" applyFont="1" applyBorder="1" applyAlignment="1">
      <alignment horizontal="justify" vertical="top"/>
    </xf>
    <xf numFmtId="0" fontId="10" fillId="0" borderId="7" xfId="1" applyFont="1" applyBorder="1" applyAlignment="1">
      <alignment horizontal="justify" vertical="top"/>
    </xf>
    <xf numFmtId="0" fontId="10" fillId="0" borderId="7" xfId="1" applyFont="1" applyBorder="1" applyAlignment="1">
      <alignment horizontal="left" vertical="top"/>
    </xf>
    <xf numFmtId="0" fontId="11" fillId="0" borderId="7" xfId="1" applyFont="1" applyBorder="1"/>
    <xf numFmtId="0" fontId="10" fillId="0" borderId="6" xfId="1" applyFont="1" applyBorder="1" applyAlignment="1">
      <alignment horizontal="center" vertical="top"/>
    </xf>
    <xf numFmtId="0" fontId="10" fillId="0" borderId="7" xfId="1" applyFont="1" applyBorder="1" applyAlignment="1">
      <alignment horizontal="center" vertical="top"/>
    </xf>
    <xf numFmtId="0" fontId="11" fillId="0" borderId="7" xfId="1" applyFont="1" applyBorder="1" applyAlignment="1">
      <alignment horizontal="center"/>
    </xf>
    <xf numFmtId="3" fontId="10" fillId="0" borderId="7" xfId="1" applyNumberFormat="1" applyFont="1" applyBorder="1" applyAlignment="1">
      <alignment horizontal="center" vertical="top"/>
    </xf>
    <xf numFmtId="0" fontId="10" fillId="0" borderId="7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6" xfId="1" applyFont="1" applyBorder="1" applyAlignment="1">
      <alignment horizontal="center" vertical="top"/>
    </xf>
    <xf numFmtId="3" fontId="14" fillId="0" borderId="6" xfId="1" applyNumberFormat="1" applyFont="1" applyBorder="1" applyAlignment="1">
      <alignment horizontal="center" vertical="top"/>
    </xf>
    <xf numFmtId="0" fontId="15" fillId="0" borderId="17" xfId="0" applyFont="1" applyBorder="1" applyAlignment="1">
      <alignment vertical="top" wrapText="1"/>
    </xf>
    <xf numFmtId="4" fontId="13" fillId="6" borderId="5" xfId="1" applyNumberFormat="1" applyFont="1" applyFill="1" applyBorder="1"/>
    <xf numFmtId="4" fontId="13" fillId="0" borderId="4" xfId="1" applyNumberFormat="1" applyFont="1" applyBorder="1"/>
    <xf numFmtId="4" fontId="13" fillId="3" borderId="4" xfId="1" applyNumberFormat="1" applyFont="1" applyFill="1" applyBorder="1"/>
    <xf numFmtId="4" fontId="13" fillId="0" borderId="4" xfId="1" applyNumberFormat="1" applyFont="1" applyBorder="1" applyAlignment="1">
      <alignment horizontal="right"/>
    </xf>
    <xf numFmtId="4" fontId="16" fillId="2" borderId="4" xfId="1" applyNumberFormat="1" applyFont="1" applyFill="1" applyBorder="1" applyAlignment="1">
      <alignment horizontal="center"/>
    </xf>
    <xf numFmtId="4" fontId="7" fillId="4" borderId="4" xfId="1" applyNumberFormat="1" applyFont="1" applyFill="1" applyBorder="1" applyAlignment="1">
      <alignment horizontal="center"/>
    </xf>
    <xf numFmtId="0" fontId="14" fillId="0" borderId="7" xfId="1" applyFont="1" applyBorder="1" applyAlignment="1">
      <alignment horizontal="center" vertical="top"/>
    </xf>
    <xf numFmtId="3" fontId="14" fillId="0" borderId="7" xfId="1" applyNumberFormat="1" applyFont="1" applyBorder="1" applyAlignment="1">
      <alignment horizontal="center" vertical="top"/>
    </xf>
    <xf numFmtId="0" fontId="15" fillId="0" borderId="17" xfId="0" applyFont="1" applyBorder="1" applyAlignment="1">
      <alignment horizontal="justify" vertical="top" wrapText="1"/>
    </xf>
    <xf numFmtId="0" fontId="13" fillId="0" borderId="1" xfId="1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13" fillId="0" borderId="3" xfId="1" applyFont="1" applyBorder="1"/>
    <xf numFmtId="0" fontId="17" fillId="0" borderId="17" xfId="0" applyFont="1" applyBorder="1" applyAlignment="1">
      <alignment wrapText="1"/>
    </xf>
    <xf numFmtId="0" fontId="17" fillId="0" borderId="19" xfId="0" applyFont="1" applyBorder="1" applyAlignment="1">
      <alignment horizontal="justify" vertical="top" wrapText="1"/>
    </xf>
    <xf numFmtId="0" fontId="17" fillId="0" borderId="18" xfId="0" applyFont="1" applyBorder="1" applyAlignment="1">
      <alignment horizontal="justify" vertical="top" wrapText="1"/>
    </xf>
    <xf numFmtId="0" fontId="13" fillId="0" borderId="2" xfId="1" applyFont="1" applyBorder="1" applyAlignment="1">
      <alignment horizontal="center"/>
    </xf>
    <xf numFmtId="0" fontId="14" fillId="0" borderId="20" xfId="1" applyFont="1" applyBorder="1" applyAlignment="1">
      <alignment horizontal="center" vertical="top"/>
    </xf>
    <xf numFmtId="3" fontId="14" fillId="0" borderId="20" xfId="1" applyNumberFormat="1" applyFont="1" applyBorder="1" applyAlignment="1">
      <alignment horizontal="center" vertical="top"/>
    </xf>
    <xf numFmtId="0" fontId="17" fillId="0" borderId="21" xfId="0" applyFont="1" applyBorder="1" applyAlignment="1">
      <alignment horizontal="justify" vertical="top" wrapText="1"/>
    </xf>
    <xf numFmtId="4" fontId="13" fillId="6" borderId="14" xfId="1" applyNumberFormat="1" applyFont="1" applyFill="1" applyBorder="1"/>
    <xf numFmtId="4" fontId="13" fillId="0" borderId="2" xfId="1" applyNumberFormat="1" applyFont="1" applyBorder="1"/>
    <xf numFmtId="4" fontId="16" fillId="2" borderId="2" xfId="1" applyNumberFormat="1" applyFont="1" applyFill="1" applyBorder="1" applyAlignment="1">
      <alignment horizontal="center"/>
    </xf>
    <xf numFmtId="0" fontId="14" fillId="0" borderId="4" xfId="1" applyFont="1" applyBorder="1" applyAlignment="1">
      <alignment horizontal="center" vertical="top"/>
    </xf>
    <xf numFmtId="3" fontId="14" fillId="0" borderId="4" xfId="1" applyNumberFormat="1" applyFont="1" applyBorder="1" applyAlignment="1">
      <alignment horizontal="center" vertical="top"/>
    </xf>
    <xf numFmtId="0" fontId="17" fillId="0" borderId="4" xfId="0" applyFont="1" applyBorder="1" applyAlignment="1">
      <alignment horizontal="justify" vertical="top" wrapText="1"/>
    </xf>
    <xf numFmtId="4" fontId="13" fillId="6" borderId="4" xfId="1" applyNumberFormat="1" applyFont="1" applyFill="1" applyBorder="1"/>
    <xf numFmtId="4" fontId="0" fillId="0" borderId="0" xfId="0" applyNumberFormat="1"/>
    <xf numFmtId="164" fontId="0" fillId="0" borderId="0" xfId="0" applyNumberFormat="1"/>
    <xf numFmtId="0" fontId="2" fillId="0" borderId="12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4" fontId="6" fillId="2" borderId="12" xfId="1" applyNumberFormat="1" applyFont="1" applyFill="1" applyBorder="1" applyAlignment="1">
      <alignment horizontal="right" wrapText="1"/>
    </xf>
    <xf numFmtId="4" fontId="6" fillId="2" borderId="5" xfId="1" applyNumberFormat="1" applyFont="1" applyFill="1" applyBorder="1" applyAlignment="1">
      <alignment horizontal="right" wrapText="1"/>
    </xf>
    <xf numFmtId="4" fontId="6" fillId="2" borderId="12" xfId="1" applyNumberFormat="1" applyFont="1" applyFill="1" applyBorder="1" applyAlignment="1">
      <alignment horizontal="center" wrapText="1"/>
    </xf>
    <xf numFmtId="4" fontId="6" fillId="2" borderId="5" xfId="1" applyNumberFormat="1" applyFont="1" applyFill="1" applyBorder="1" applyAlignment="1">
      <alignment horizontal="center" wrapText="1"/>
    </xf>
    <xf numFmtId="0" fontId="1" fillId="0" borderId="15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16" xfId="1" applyBorder="1" applyAlignment="1">
      <alignment horizontal="center"/>
    </xf>
    <xf numFmtId="4" fontId="5" fillId="0" borderId="11" xfId="1" applyNumberFormat="1" applyFont="1" applyBorder="1" applyAlignment="1">
      <alignment horizontal="left" vertical="top" wrapText="1"/>
    </xf>
    <xf numFmtId="4" fontId="5" fillId="0" borderId="14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3" fillId="0" borderId="13" xfId="1" applyNumberFormat="1" applyFont="1" applyBorder="1" applyAlignment="1">
      <alignment horizontal="left" vertical="top"/>
    </xf>
    <xf numFmtId="4" fontId="3" fillId="0" borderId="5" xfId="1" applyNumberFormat="1" applyFont="1" applyBorder="1" applyAlignment="1">
      <alignment horizontal="left" vertical="top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" fontId="3" fillId="0" borderId="9" xfId="1" applyNumberFormat="1" applyFont="1" applyFill="1" applyBorder="1" applyAlignment="1">
      <alignment horizontal="left" vertical="top"/>
    </xf>
    <xf numFmtId="4" fontId="3" fillId="0" borderId="10" xfId="1" applyNumberFormat="1" applyFont="1" applyFill="1" applyBorder="1" applyAlignment="1">
      <alignment horizontal="left" vertical="top"/>
    </xf>
    <xf numFmtId="0" fontId="5" fillId="0" borderId="8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4" fontId="5" fillId="0" borderId="12" xfId="1" applyNumberFormat="1" applyFont="1" applyBorder="1" applyAlignment="1">
      <alignment horizontal="left" vertical="top" wrapText="1"/>
    </xf>
    <xf numFmtId="4" fontId="5" fillId="0" borderId="5" xfId="1" applyNumberFormat="1" applyFont="1" applyBorder="1" applyAlignment="1">
      <alignment horizontal="left" vertical="top" wrapText="1"/>
    </xf>
    <xf numFmtId="4" fontId="4" fillId="2" borderId="12" xfId="1" applyNumberFormat="1" applyFont="1" applyFill="1" applyBorder="1" applyAlignment="1">
      <alignment horizontal="center" vertical="top" wrapText="1"/>
    </xf>
    <xf numFmtId="4" fontId="4" fillId="2" borderId="5" xfId="1" applyNumberFormat="1" applyFont="1" applyFill="1" applyBorder="1" applyAlignment="1">
      <alignment horizontal="center" vertical="top" wrapText="1"/>
    </xf>
    <xf numFmtId="4" fontId="3" fillId="0" borderId="12" xfId="1" applyNumberFormat="1" applyFont="1" applyBorder="1" applyAlignment="1">
      <alignment horizontal="left" vertical="top" wrapText="1"/>
    </xf>
    <xf numFmtId="4" fontId="3" fillId="0" borderId="5" xfId="1" applyNumberFormat="1" applyFont="1" applyBorder="1" applyAlignment="1">
      <alignment horizontal="left" vertical="top" wrapText="1"/>
    </xf>
    <xf numFmtId="4" fontId="8" fillId="2" borderId="12" xfId="1" applyNumberFormat="1" applyFont="1" applyFill="1" applyBorder="1" applyAlignment="1">
      <alignment horizontal="center" wrapText="1"/>
    </xf>
    <xf numFmtId="4" fontId="8" fillId="2" borderId="5" xfId="1" applyNumberFormat="1" applyFont="1" applyFill="1" applyBorder="1" applyAlignment="1">
      <alignment horizontal="center" wrapText="1"/>
    </xf>
    <xf numFmtId="0" fontId="13" fillId="0" borderId="15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16" xfId="1" applyFont="1" applyBorder="1" applyAlignment="1">
      <alignment horizontal="center"/>
    </xf>
    <xf numFmtId="4" fontId="13" fillId="0" borderId="11" xfId="1" applyNumberFormat="1" applyFont="1" applyBorder="1" applyAlignment="1">
      <alignment horizontal="left" vertical="top" wrapText="1"/>
    </xf>
    <xf numFmtId="4" fontId="13" fillId="0" borderId="14" xfId="1" applyNumberFormat="1" applyFont="1" applyBorder="1" applyAlignment="1">
      <alignment horizontal="left" vertical="top" wrapText="1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13" fillId="0" borderId="12" xfId="1" applyFont="1" applyBorder="1" applyAlignment="1">
      <alignment horizontal="left" vertical="top" wrapText="1"/>
    </xf>
    <xf numFmtId="0" fontId="13" fillId="0" borderId="13" xfId="1" applyFont="1" applyBorder="1" applyAlignment="1">
      <alignment horizontal="left" vertical="top" wrapText="1"/>
    </xf>
    <xf numFmtId="4" fontId="7" fillId="2" borderId="12" xfId="1" applyNumberFormat="1" applyFont="1" applyFill="1" applyBorder="1" applyAlignment="1">
      <alignment horizontal="right" wrapText="1"/>
    </xf>
    <xf numFmtId="4" fontId="7" fillId="2" borderId="5" xfId="1" applyNumberFormat="1" applyFont="1" applyFill="1" applyBorder="1" applyAlignment="1">
      <alignment horizontal="right" wrapText="1"/>
    </xf>
    <xf numFmtId="0" fontId="13" fillId="0" borderId="8" xfId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4" fontId="13" fillId="0" borderId="12" xfId="1" applyNumberFormat="1" applyFont="1" applyBorder="1" applyAlignment="1">
      <alignment horizontal="left" vertical="top" wrapText="1"/>
    </xf>
    <xf numFmtId="4" fontId="13" fillId="0" borderId="5" xfId="1" applyNumberFormat="1" applyFont="1" applyBorder="1" applyAlignment="1">
      <alignment horizontal="left" vertical="top" wrapText="1"/>
    </xf>
    <xf numFmtId="4" fontId="7" fillId="2" borderId="12" xfId="1" applyNumberFormat="1" applyFont="1" applyFill="1" applyBorder="1" applyAlignment="1">
      <alignment horizontal="center" vertical="top" wrapText="1"/>
    </xf>
    <xf numFmtId="4" fontId="7" fillId="2" borderId="5" xfId="1" applyNumberFormat="1" applyFont="1" applyFill="1" applyBorder="1" applyAlignment="1">
      <alignment horizontal="center" vertical="top" wrapText="1"/>
    </xf>
    <xf numFmtId="0" fontId="13" fillId="0" borderId="11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 wrapText="1"/>
    </xf>
    <xf numFmtId="4" fontId="13" fillId="0" borderId="13" xfId="1" applyNumberFormat="1" applyFont="1" applyBorder="1" applyAlignment="1">
      <alignment horizontal="left" vertical="top"/>
    </xf>
    <xf numFmtId="4" fontId="13" fillId="0" borderId="5" xfId="1" applyNumberFormat="1" applyFont="1" applyBorder="1" applyAlignment="1">
      <alignment horizontal="left" vertical="top"/>
    </xf>
    <xf numFmtId="4" fontId="7" fillId="2" borderId="12" xfId="1" applyNumberFormat="1" applyFont="1" applyFill="1" applyBorder="1" applyAlignment="1">
      <alignment horizontal="center" wrapText="1"/>
    </xf>
    <xf numFmtId="4" fontId="7" fillId="2" borderId="5" xfId="1" applyNumberFormat="1" applyFont="1" applyFill="1" applyBorder="1" applyAlignment="1">
      <alignment horizontal="center" wrapText="1"/>
    </xf>
    <xf numFmtId="0" fontId="13" fillId="0" borderId="8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4" fontId="13" fillId="0" borderId="9" xfId="1" applyNumberFormat="1" applyFont="1" applyFill="1" applyBorder="1" applyAlignment="1">
      <alignment horizontal="left" vertical="top"/>
    </xf>
    <xf numFmtId="4" fontId="13" fillId="0" borderId="10" xfId="1" applyNumberFormat="1" applyFont="1" applyFill="1" applyBorder="1" applyAlignment="1">
      <alignment horizontal="left" vertical="top"/>
    </xf>
    <xf numFmtId="4" fontId="7" fillId="0" borderId="12" xfId="1" applyNumberFormat="1" applyFont="1" applyBorder="1" applyAlignment="1">
      <alignment horizontal="right" vertical="top"/>
    </xf>
    <xf numFmtId="4" fontId="7" fillId="0" borderId="5" xfId="1" applyNumberFormat="1" applyFont="1" applyBorder="1" applyAlignment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O5" sqref="O5"/>
    </sheetView>
  </sheetViews>
  <sheetFormatPr defaultRowHeight="15"/>
  <cols>
    <col min="1" max="1" width="4.85546875" bestFit="1" customWidth="1"/>
    <col min="2" max="2" width="12" bestFit="1" customWidth="1"/>
    <col min="3" max="3" width="7.140625" bestFit="1" customWidth="1"/>
    <col min="4" max="4" width="41.28515625" bestFit="1" customWidth="1"/>
    <col min="5" max="5" width="9" bestFit="1" customWidth="1"/>
    <col min="6" max="6" width="11.28515625" bestFit="1" customWidth="1"/>
    <col min="7" max="7" width="9" bestFit="1" customWidth="1"/>
    <col min="8" max="8" width="11.28515625" bestFit="1" customWidth="1"/>
    <col min="9" max="9" width="9" bestFit="1" customWidth="1"/>
    <col min="10" max="11" width="11.28515625" bestFit="1" customWidth="1"/>
    <col min="12" max="12" width="9" bestFit="1" customWidth="1"/>
  </cols>
  <sheetData>
    <row r="1" spans="1:12">
      <c r="A1" s="72" t="s">
        <v>0</v>
      </c>
      <c r="B1" s="73"/>
      <c r="C1" s="73"/>
      <c r="D1" s="74"/>
      <c r="E1" s="66" t="s">
        <v>1</v>
      </c>
      <c r="F1" s="67"/>
      <c r="G1" s="66" t="s">
        <v>2</v>
      </c>
      <c r="H1" s="67"/>
      <c r="I1" s="66" t="s">
        <v>3</v>
      </c>
      <c r="J1" s="67"/>
      <c r="K1" s="66"/>
      <c r="L1" s="67"/>
    </row>
    <row r="2" spans="1:12">
      <c r="A2" s="63" t="s">
        <v>4</v>
      </c>
      <c r="B2" s="64"/>
      <c r="C2" s="64"/>
      <c r="D2" s="65"/>
      <c r="E2" s="66" t="s">
        <v>5</v>
      </c>
      <c r="F2" s="67"/>
      <c r="G2" s="66" t="s">
        <v>6</v>
      </c>
      <c r="H2" s="67"/>
      <c r="I2" s="66" t="s">
        <v>7</v>
      </c>
      <c r="J2" s="67"/>
      <c r="K2" s="66"/>
      <c r="L2" s="67"/>
    </row>
    <row r="3" spans="1:12">
      <c r="A3" s="80" t="s">
        <v>8</v>
      </c>
      <c r="B3" s="81"/>
      <c r="C3" s="81"/>
      <c r="D3" s="82"/>
      <c r="E3" s="83" t="s">
        <v>9</v>
      </c>
      <c r="F3" s="84"/>
      <c r="G3" s="83" t="s">
        <v>10</v>
      </c>
      <c r="H3" s="84"/>
      <c r="I3" s="83" t="s">
        <v>11</v>
      </c>
      <c r="J3" s="84"/>
      <c r="K3" s="85"/>
      <c r="L3" s="86"/>
    </row>
    <row r="4" spans="1:12" ht="24.75" thickBot="1">
      <c r="A4" s="6" t="s">
        <v>12</v>
      </c>
      <c r="B4" s="6" t="s">
        <v>13</v>
      </c>
      <c r="C4" s="6" t="s">
        <v>14</v>
      </c>
      <c r="D4" s="6" t="s">
        <v>15</v>
      </c>
      <c r="E4" s="7" t="s">
        <v>16</v>
      </c>
      <c r="F4" s="8" t="s">
        <v>17</v>
      </c>
      <c r="G4" s="7" t="s">
        <v>16</v>
      </c>
      <c r="H4" s="8" t="s">
        <v>17</v>
      </c>
      <c r="I4" s="7" t="s">
        <v>16</v>
      </c>
      <c r="J4" s="8" t="s">
        <v>17</v>
      </c>
      <c r="K4" s="4" t="s">
        <v>18</v>
      </c>
      <c r="L4" s="5" t="s">
        <v>19</v>
      </c>
    </row>
    <row r="5" spans="1:12" ht="15.75" thickBot="1">
      <c r="A5" s="9">
        <v>1</v>
      </c>
      <c r="B5" s="20" t="s">
        <v>20</v>
      </c>
      <c r="C5" s="20">
        <v>40</v>
      </c>
      <c r="D5" s="16" t="s">
        <v>21</v>
      </c>
      <c r="E5" s="15">
        <v>3750</v>
      </c>
      <c r="F5" s="10">
        <v>150000</v>
      </c>
      <c r="G5" s="10">
        <v>3755</v>
      </c>
      <c r="H5" s="10">
        <v>150200</v>
      </c>
      <c r="I5" s="11">
        <v>3770</v>
      </c>
      <c r="J5" s="12">
        <v>150800</v>
      </c>
      <c r="K5" s="13">
        <v>150333.33333333334</v>
      </c>
      <c r="L5" s="14">
        <v>3758.3333333333335</v>
      </c>
    </row>
    <row r="6" spans="1:12" ht="15.75" thickBot="1">
      <c r="A6" s="9">
        <v>2</v>
      </c>
      <c r="B6" s="21" t="s">
        <v>22</v>
      </c>
      <c r="C6" s="23">
        <v>800</v>
      </c>
      <c r="D6" s="17" t="s">
        <v>23</v>
      </c>
      <c r="E6" s="15">
        <v>15</v>
      </c>
      <c r="F6" s="10">
        <v>12000</v>
      </c>
      <c r="G6" s="10">
        <v>16</v>
      </c>
      <c r="H6" s="10">
        <v>12800</v>
      </c>
      <c r="I6" s="10">
        <v>17</v>
      </c>
      <c r="J6" s="12">
        <v>13600</v>
      </c>
      <c r="K6" s="13">
        <v>12800</v>
      </c>
      <c r="L6" s="14">
        <v>16</v>
      </c>
    </row>
    <row r="7" spans="1:12" ht="15.75" thickBot="1">
      <c r="A7" s="9">
        <v>3</v>
      </c>
      <c r="B7" s="21" t="s">
        <v>22</v>
      </c>
      <c r="C7" s="23">
        <v>800</v>
      </c>
      <c r="D7" s="17" t="s">
        <v>24</v>
      </c>
      <c r="E7" s="15">
        <v>15</v>
      </c>
      <c r="F7" s="10">
        <v>12000</v>
      </c>
      <c r="G7" s="10">
        <v>16</v>
      </c>
      <c r="H7" s="10">
        <v>12800</v>
      </c>
      <c r="I7" s="10">
        <v>17</v>
      </c>
      <c r="J7" s="12">
        <v>13600</v>
      </c>
      <c r="K7" s="13">
        <v>12800</v>
      </c>
      <c r="L7" s="14">
        <v>16</v>
      </c>
    </row>
    <row r="8" spans="1:12" ht="15.75" thickBot="1">
      <c r="A8" s="9">
        <v>4</v>
      </c>
      <c r="B8" s="21" t="s">
        <v>22</v>
      </c>
      <c r="C8" s="23">
        <v>1000</v>
      </c>
      <c r="D8" s="17" t="s">
        <v>25</v>
      </c>
      <c r="E8" s="15">
        <v>110</v>
      </c>
      <c r="F8" s="10">
        <v>110000</v>
      </c>
      <c r="G8" s="12">
        <v>120</v>
      </c>
      <c r="H8" s="10">
        <v>120000</v>
      </c>
      <c r="I8" s="10">
        <v>115</v>
      </c>
      <c r="J8" s="12">
        <v>115000</v>
      </c>
      <c r="K8" s="13">
        <v>115000</v>
      </c>
      <c r="L8" s="14">
        <v>115</v>
      </c>
    </row>
    <row r="9" spans="1:12" ht="17.25" thickBot="1">
      <c r="A9" s="9">
        <v>5</v>
      </c>
      <c r="B9" s="21" t="s">
        <v>26</v>
      </c>
      <c r="C9" s="21">
        <v>250</v>
      </c>
      <c r="D9" s="17" t="s">
        <v>27</v>
      </c>
      <c r="E9" s="15">
        <v>18</v>
      </c>
      <c r="F9" s="10">
        <v>4500</v>
      </c>
      <c r="G9" s="10">
        <v>21</v>
      </c>
      <c r="H9" s="10">
        <v>5250</v>
      </c>
      <c r="I9" s="10">
        <v>19</v>
      </c>
      <c r="J9" s="12">
        <v>4750</v>
      </c>
      <c r="K9" s="13">
        <v>4833.333333333333</v>
      </c>
      <c r="L9" s="14">
        <v>19.333333333333332</v>
      </c>
    </row>
    <row r="10" spans="1:12" ht="15.75" thickBot="1">
      <c r="A10" s="9">
        <v>6</v>
      </c>
      <c r="B10" s="21" t="s">
        <v>20</v>
      </c>
      <c r="C10" s="21">
        <v>200</v>
      </c>
      <c r="D10" s="17" t="s">
        <v>28</v>
      </c>
      <c r="E10" s="15">
        <v>80</v>
      </c>
      <c r="F10" s="10">
        <v>16000</v>
      </c>
      <c r="G10" s="12">
        <v>90</v>
      </c>
      <c r="H10" s="10">
        <v>18000</v>
      </c>
      <c r="I10" s="10">
        <v>85</v>
      </c>
      <c r="J10" s="12">
        <v>17000</v>
      </c>
      <c r="K10" s="13">
        <v>17000</v>
      </c>
      <c r="L10" s="14">
        <v>85</v>
      </c>
    </row>
    <row r="11" spans="1:12" ht="15.75" thickBot="1">
      <c r="A11" s="9">
        <v>7</v>
      </c>
      <c r="B11" s="21" t="s">
        <v>20</v>
      </c>
      <c r="C11" s="21">
        <v>50</v>
      </c>
      <c r="D11" s="17" t="s">
        <v>29</v>
      </c>
      <c r="E11" s="15">
        <v>1250</v>
      </c>
      <c r="F11" s="10">
        <v>62500</v>
      </c>
      <c r="G11" s="12">
        <v>1280</v>
      </c>
      <c r="H11" s="10">
        <v>64000</v>
      </c>
      <c r="I11" s="10">
        <v>1300</v>
      </c>
      <c r="J11" s="12">
        <v>65000</v>
      </c>
      <c r="K11" s="13">
        <v>63833.333333333336</v>
      </c>
      <c r="L11" s="14">
        <v>1276.6666666666667</v>
      </c>
    </row>
    <row r="12" spans="1:12" ht="15.75" thickBot="1">
      <c r="A12" s="9">
        <v>8</v>
      </c>
      <c r="B12" s="21" t="s">
        <v>20</v>
      </c>
      <c r="C12" s="21">
        <v>80</v>
      </c>
      <c r="D12" s="17" t="s">
        <v>30</v>
      </c>
      <c r="E12" s="15">
        <v>380</v>
      </c>
      <c r="F12" s="10">
        <v>30400</v>
      </c>
      <c r="G12" s="10">
        <v>385</v>
      </c>
      <c r="H12" s="10">
        <v>30800</v>
      </c>
      <c r="I12" s="10">
        <v>390</v>
      </c>
      <c r="J12" s="12">
        <v>31200</v>
      </c>
      <c r="K12" s="13">
        <v>30800</v>
      </c>
      <c r="L12" s="14">
        <v>385</v>
      </c>
    </row>
    <row r="13" spans="1:12" ht="15.75" thickBot="1">
      <c r="A13" s="9">
        <v>9</v>
      </c>
      <c r="B13" s="21" t="s">
        <v>20</v>
      </c>
      <c r="C13" s="21">
        <v>80</v>
      </c>
      <c r="D13" s="17" t="s">
        <v>31</v>
      </c>
      <c r="E13" s="15">
        <v>320</v>
      </c>
      <c r="F13" s="10">
        <v>25600</v>
      </c>
      <c r="G13" s="10">
        <v>335</v>
      </c>
      <c r="H13" s="10">
        <v>26800</v>
      </c>
      <c r="I13" s="12">
        <v>340</v>
      </c>
      <c r="J13" s="12">
        <v>27200</v>
      </c>
      <c r="K13" s="13">
        <v>26533.333333333332</v>
      </c>
      <c r="L13" s="14">
        <v>331.66666666666669</v>
      </c>
    </row>
    <row r="14" spans="1:12" ht="15.75" thickBot="1">
      <c r="A14" s="9">
        <v>10</v>
      </c>
      <c r="B14" s="21" t="s">
        <v>20</v>
      </c>
      <c r="C14" s="21">
        <v>15</v>
      </c>
      <c r="D14" s="17" t="s">
        <v>32</v>
      </c>
      <c r="E14" s="15">
        <v>350</v>
      </c>
      <c r="F14" s="10">
        <v>5250</v>
      </c>
      <c r="G14" s="10">
        <v>355</v>
      </c>
      <c r="H14" s="10">
        <v>5325</v>
      </c>
      <c r="I14" s="12">
        <v>360</v>
      </c>
      <c r="J14" s="12">
        <v>5400</v>
      </c>
      <c r="K14" s="13">
        <v>5325</v>
      </c>
      <c r="L14" s="14">
        <v>355</v>
      </c>
    </row>
    <row r="15" spans="1:12" ht="15.75" thickBot="1">
      <c r="A15" s="9">
        <v>11</v>
      </c>
      <c r="B15" s="21" t="s">
        <v>20</v>
      </c>
      <c r="C15" s="21">
        <v>20</v>
      </c>
      <c r="D15" s="17" t="s">
        <v>33</v>
      </c>
      <c r="E15" s="15">
        <v>450</v>
      </c>
      <c r="F15" s="10">
        <v>9000</v>
      </c>
      <c r="G15" s="10">
        <v>460</v>
      </c>
      <c r="H15" s="10">
        <v>9200</v>
      </c>
      <c r="I15" s="12">
        <v>455</v>
      </c>
      <c r="J15" s="12">
        <v>9100</v>
      </c>
      <c r="K15" s="13">
        <v>9100</v>
      </c>
      <c r="L15" s="14">
        <v>455</v>
      </c>
    </row>
    <row r="16" spans="1:12" ht="15.75" thickBot="1">
      <c r="A16" s="9">
        <v>12</v>
      </c>
      <c r="B16" s="21" t="s">
        <v>20</v>
      </c>
      <c r="C16" s="21">
        <v>20</v>
      </c>
      <c r="D16" s="17" t="s">
        <v>34</v>
      </c>
      <c r="E16" s="15">
        <v>500</v>
      </c>
      <c r="F16" s="10">
        <v>10000</v>
      </c>
      <c r="G16" s="10">
        <v>515</v>
      </c>
      <c r="H16" s="10">
        <v>10300</v>
      </c>
      <c r="I16" s="12">
        <v>510</v>
      </c>
      <c r="J16" s="12">
        <v>10200</v>
      </c>
      <c r="K16" s="13">
        <v>10166.666666666666</v>
      </c>
      <c r="L16" s="14">
        <v>508.33333333333331</v>
      </c>
    </row>
    <row r="17" spans="1:12" ht="15.75" thickBot="1">
      <c r="A17" s="9">
        <v>13</v>
      </c>
      <c r="B17" s="21" t="s">
        <v>20</v>
      </c>
      <c r="C17" s="21">
        <v>40</v>
      </c>
      <c r="D17" s="17" t="s">
        <v>35</v>
      </c>
      <c r="E17" s="15">
        <v>800</v>
      </c>
      <c r="F17" s="10">
        <v>32000</v>
      </c>
      <c r="G17" s="10">
        <v>810</v>
      </c>
      <c r="H17" s="10">
        <v>32400</v>
      </c>
      <c r="I17" s="12">
        <v>805</v>
      </c>
      <c r="J17" s="12">
        <v>32200</v>
      </c>
      <c r="K17" s="13">
        <v>32200</v>
      </c>
      <c r="L17" s="14">
        <v>805</v>
      </c>
    </row>
    <row r="18" spans="1:12" ht="15.75" thickBot="1">
      <c r="A18" s="9">
        <v>14</v>
      </c>
      <c r="B18" s="21" t="s">
        <v>20</v>
      </c>
      <c r="C18" s="21">
        <v>10</v>
      </c>
      <c r="D18" s="18" t="s">
        <v>36</v>
      </c>
      <c r="E18" s="15">
        <v>3500</v>
      </c>
      <c r="F18" s="10">
        <v>35000</v>
      </c>
      <c r="G18" s="10">
        <v>3505</v>
      </c>
      <c r="H18" s="10">
        <v>35050</v>
      </c>
      <c r="I18" s="12">
        <v>3510</v>
      </c>
      <c r="J18" s="12">
        <v>35100</v>
      </c>
      <c r="K18" s="13">
        <v>35050</v>
      </c>
      <c r="L18" s="14">
        <v>3505</v>
      </c>
    </row>
    <row r="19" spans="1:12" ht="16.5" thickBot="1">
      <c r="A19" s="9">
        <v>15</v>
      </c>
      <c r="B19" s="22" t="s">
        <v>37</v>
      </c>
      <c r="C19" s="24">
        <v>10</v>
      </c>
      <c r="D19" s="19" t="s">
        <v>38</v>
      </c>
      <c r="E19" s="15">
        <v>6800</v>
      </c>
      <c r="F19" s="10">
        <v>68000</v>
      </c>
      <c r="G19" s="10">
        <v>6810</v>
      </c>
      <c r="H19" s="10">
        <v>68100</v>
      </c>
      <c r="I19" s="12">
        <v>6805</v>
      </c>
      <c r="J19" s="12">
        <v>68050</v>
      </c>
      <c r="K19" s="13">
        <v>68050</v>
      </c>
      <c r="L19" s="14">
        <v>6805</v>
      </c>
    </row>
    <row r="20" spans="1:12" ht="16.5" thickBot="1">
      <c r="A20" s="9">
        <v>16</v>
      </c>
      <c r="B20" s="22" t="s">
        <v>37</v>
      </c>
      <c r="C20" s="24">
        <v>10</v>
      </c>
      <c r="D20" s="19" t="s">
        <v>39</v>
      </c>
      <c r="E20" s="15">
        <v>500</v>
      </c>
      <c r="F20" s="10">
        <v>5000</v>
      </c>
      <c r="G20" s="10">
        <v>520</v>
      </c>
      <c r="H20" s="10">
        <v>5200</v>
      </c>
      <c r="I20" s="12">
        <v>515</v>
      </c>
      <c r="J20" s="12">
        <v>5150</v>
      </c>
      <c r="K20" s="13">
        <v>5116.666666666667</v>
      </c>
      <c r="L20" s="14">
        <v>511.66666666666669</v>
      </c>
    </row>
    <row r="21" spans="1:12" ht="16.5" thickBot="1">
      <c r="A21" s="9">
        <v>17</v>
      </c>
      <c r="B21" s="22" t="s">
        <v>37</v>
      </c>
      <c r="C21" s="24">
        <v>10</v>
      </c>
      <c r="D21" s="19" t="s">
        <v>40</v>
      </c>
      <c r="E21" s="15">
        <v>1550</v>
      </c>
      <c r="F21" s="10">
        <v>15500</v>
      </c>
      <c r="G21" s="10">
        <v>1565</v>
      </c>
      <c r="H21" s="10">
        <v>15650</v>
      </c>
      <c r="I21" s="12">
        <v>1560</v>
      </c>
      <c r="J21" s="12">
        <v>15600</v>
      </c>
      <c r="K21" s="13">
        <v>15583.333333333334</v>
      </c>
      <c r="L21" s="14">
        <v>1558.3333333333333</v>
      </c>
    </row>
    <row r="22" spans="1:12" ht="16.5" thickBot="1">
      <c r="A22" s="9">
        <v>18</v>
      </c>
      <c r="B22" s="22" t="s">
        <v>37</v>
      </c>
      <c r="C22" s="24">
        <v>15</v>
      </c>
      <c r="D22" s="19" t="s">
        <v>41</v>
      </c>
      <c r="E22" s="15">
        <v>560</v>
      </c>
      <c r="F22" s="10">
        <v>8400</v>
      </c>
      <c r="G22" s="10">
        <v>575</v>
      </c>
      <c r="H22" s="10">
        <v>8625</v>
      </c>
      <c r="I22" s="12">
        <v>565</v>
      </c>
      <c r="J22" s="12">
        <v>8475</v>
      </c>
      <c r="K22" s="13">
        <v>8500</v>
      </c>
      <c r="L22" s="14">
        <v>566.66666666666663</v>
      </c>
    </row>
    <row r="23" spans="1:12" ht="16.5" thickBot="1">
      <c r="A23" s="9">
        <v>19</v>
      </c>
      <c r="B23" s="22" t="s">
        <v>37</v>
      </c>
      <c r="C23" s="24">
        <v>10</v>
      </c>
      <c r="D23" s="19" t="s">
        <v>42</v>
      </c>
      <c r="E23" s="15">
        <v>8700</v>
      </c>
      <c r="F23" s="10">
        <v>87000</v>
      </c>
      <c r="G23" s="10">
        <v>8750</v>
      </c>
      <c r="H23" s="10">
        <v>87500</v>
      </c>
      <c r="I23" s="12">
        <v>8800</v>
      </c>
      <c r="J23" s="12">
        <v>88000</v>
      </c>
      <c r="K23" s="13">
        <v>87500</v>
      </c>
      <c r="L23" s="14">
        <v>8750</v>
      </c>
    </row>
    <row r="24" spans="1:12" ht="16.5" thickBot="1">
      <c r="A24" s="9">
        <v>20</v>
      </c>
      <c r="B24" s="22" t="s">
        <v>37</v>
      </c>
      <c r="C24" s="24">
        <v>10</v>
      </c>
      <c r="D24" s="19" t="s">
        <v>43</v>
      </c>
      <c r="E24" s="15">
        <v>4800</v>
      </c>
      <c r="F24" s="10">
        <v>48000</v>
      </c>
      <c r="G24" s="10">
        <v>4825</v>
      </c>
      <c r="H24" s="10">
        <v>48250</v>
      </c>
      <c r="I24" s="12">
        <v>4810</v>
      </c>
      <c r="J24" s="12">
        <v>48100</v>
      </c>
      <c r="K24" s="13">
        <v>48116.666666666664</v>
      </c>
      <c r="L24" s="14">
        <v>4811.666666666667</v>
      </c>
    </row>
    <row r="25" spans="1:12" ht="16.5" thickBot="1">
      <c r="A25" s="9">
        <v>21</v>
      </c>
      <c r="B25" s="22" t="s">
        <v>37</v>
      </c>
      <c r="C25" s="24">
        <v>6</v>
      </c>
      <c r="D25" s="19" t="s">
        <v>44</v>
      </c>
      <c r="E25" s="15">
        <v>2800</v>
      </c>
      <c r="F25" s="10">
        <v>16800</v>
      </c>
      <c r="G25" s="10">
        <v>2815</v>
      </c>
      <c r="H25" s="10">
        <v>16890</v>
      </c>
      <c r="I25" s="12">
        <v>2820</v>
      </c>
      <c r="J25" s="12">
        <v>16920</v>
      </c>
      <c r="K25" s="13">
        <v>16870</v>
      </c>
      <c r="L25" s="14">
        <v>2811.6666666666665</v>
      </c>
    </row>
    <row r="26" spans="1:12">
      <c r="A26" s="57" t="s">
        <v>45</v>
      </c>
      <c r="B26" s="58"/>
      <c r="C26" s="58"/>
      <c r="D26" s="58"/>
      <c r="E26" s="59">
        <v>762950</v>
      </c>
      <c r="F26" s="60"/>
      <c r="G26" s="59">
        <v>783140</v>
      </c>
      <c r="H26" s="60"/>
      <c r="I26" s="59">
        <v>780445</v>
      </c>
      <c r="J26" s="60"/>
      <c r="K26" s="61" t="s">
        <v>46</v>
      </c>
      <c r="L26" s="62"/>
    </row>
    <row r="27" spans="1:12" ht="15.75">
      <c r="A27" s="68" t="s">
        <v>47</v>
      </c>
      <c r="B27" s="69"/>
      <c r="C27" s="69"/>
      <c r="D27" s="69"/>
      <c r="E27" s="87"/>
      <c r="F27" s="88"/>
      <c r="G27" s="87"/>
      <c r="H27" s="88"/>
      <c r="I27" s="87"/>
      <c r="J27" s="88"/>
      <c r="K27" s="89">
        <v>775511.66666666663</v>
      </c>
      <c r="L27" s="90"/>
    </row>
    <row r="28" spans="1:12">
      <c r="A28" s="68" t="s">
        <v>48</v>
      </c>
      <c r="B28" s="69"/>
      <c r="C28" s="1"/>
      <c r="D28" s="2" t="s">
        <v>49</v>
      </c>
      <c r="E28" s="70"/>
      <c r="F28" s="71"/>
      <c r="G28" s="70"/>
      <c r="H28" s="71"/>
      <c r="I28" s="70"/>
      <c r="J28" s="71"/>
      <c r="K28" s="70"/>
      <c r="L28" s="71"/>
    </row>
    <row r="29" spans="1:12">
      <c r="A29" s="75"/>
      <c r="B29" s="76"/>
      <c r="C29" s="77"/>
      <c r="D29" s="3"/>
      <c r="E29" s="78"/>
      <c r="F29" s="79"/>
      <c r="G29" s="78"/>
      <c r="H29" s="79"/>
      <c r="I29" s="78"/>
      <c r="J29" s="79"/>
      <c r="K29" s="78"/>
      <c r="L29" s="79"/>
    </row>
  </sheetData>
  <mergeCells count="35">
    <mergeCell ref="A27:D27"/>
    <mergeCell ref="E27:F27"/>
    <mergeCell ref="G27:H27"/>
    <mergeCell ref="I27:J27"/>
    <mergeCell ref="K27:L27"/>
    <mergeCell ref="A3:D3"/>
    <mergeCell ref="E3:F3"/>
    <mergeCell ref="G3:H3"/>
    <mergeCell ref="I3:J3"/>
    <mergeCell ref="K3:L3"/>
    <mergeCell ref="A29:C29"/>
    <mergeCell ref="E29:F29"/>
    <mergeCell ref="G29:H29"/>
    <mergeCell ref="I29:J29"/>
    <mergeCell ref="K29:L29"/>
    <mergeCell ref="A1:D1"/>
    <mergeCell ref="E1:F1"/>
    <mergeCell ref="G1:H1"/>
    <mergeCell ref="I1:J1"/>
    <mergeCell ref="K1:L1"/>
    <mergeCell ref="A28:B28"/>
    <mergeCell ref="E28:F28"/>
    <mergeCell ref="G28:H28"/>
    <mergeCell ref="I28:J28"/>
    <mergeCell ref="K28:L28"/>
    <mergeCell ref="A2:D2"/>
    <mergeCell ref="E2:F2"/>
    <mergeCell ref="G2:H2"/>
    <mergeCell ref="I2:J2"/>
    <mergeCell ref="K2:L2"/>
    <mergeCell ref="A26:D26"/>
    <mergeCell ref="E26:F26"/>
    <mergeCell ref="G26:H26"/>
    <mergeCell ref="I26:J26"/>
    <mergeCell ref="K26:L2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8"/>
  <sheetViews>
    <sheetView tabSelected="1" topLeftCell="C1" workbookViewId="0">
      <selection activeCell="K20" sqref="K20:L20"/>
    </sheetView>
  </sheetViews>
  <sheetFormatPr defaultRowHeight="15"/>
  <cols>
    <col min="1" max="1" width="4.85546875" bestFit="1" customWidth="1"/>
    <col min="2" max="2" width="6.5703125" customWidth="1"/>
    <col min="3" max="3" width="7.140625" bestFit="1" customWidth="1"/>
    <col min="4" max="4" width="39.85546875" bestFit="1" customWidth="1"/>
    <col min="5" max="5" width="8.28515625" bestFit="1" customWidth="1"/>
    <col min="6" max="6" width="12.42578125" customWidth="1"/>
    <col min="7" max="7" width="8.28515625" bestFit="1" customWidth="1"/>
    <col min="8" max="8" width="11.42578125" customWidth="1"/>
    <col min="9" max="9" width="9" bestFit="1" customWidth="1"/>
    <col min="10" max="10" width="12.42578125" customWidth="1"/>
    <col min="11" max="11" width="10.7109375" bestFit="1" customWidth="1"/>
    <col min="12" max="12" width="9.85546875" bestFit="1" customWidth="1"/>
    <col min="13" max="13" width="17.85546875" customWidth="1"/>
    <col min="15" max="15" width="17.5703125" customWidth="1"/>
  </cols>
  <sheetData>
    <row r="1" spans="1:15" ht="29.25" customHeight="1">
      <c r="A1" s="96" t="s">
        <v>0</v>
      </c>
      <c r="B1" s="97"/>
      <c r="C1" s="97"/>
      <c r="D1" s="98"/>
      <c r="E1" s="94" t="s">
        <v>116</v>
      </c>
      <c r="F1" s="95"/>
      <c r="G1" s="94" t="s">
        <v>105</v>
      </c>
      <c r="H1" s="95"/>
      <c r="I1" s="94" t="s">
        <v>125</v>
      </c>
      <c r="J1" s="95"/>
      <c r="K1" s="94"/>
      <c r="L1" s="95"/>
    </row>
    <row r="2" spans="1:15">
      <c r="A2" s="91" t="s">
        <v>4</v>
      </c>
      <c r="B2" s="92"/>
      <c r="C2" s="92"/>
      <c r="D2" s="93"/>
      <c r="E2" s="94" t="s">
        <v>117</v>
      </c>
      <c r="F2" s="95"/>
      <c r="G2" s="94" t="s">
        <v>106</v>
      </c>
      <c r="H2" s="95"/>
      <c r="I2" s="94" t="s">
        <v>123</v>
      </c>
      <c r="J2" s="95"/>
      <c r="K2" s="94"/>
      <c r="L2" s="95"/>
    </row>
    <row r="3" spans="1:15">
      <c r="A3" s="103" t="s">
        <v>108</v>
      </c>
      <c r="B3" s="104"/>
      <c r="C3" s="104"/>
      <c r="D3" s="105"/>
      <c r="E3" s="106" t="s">
        <v>118</v>
      </c>
      <c r="F3" s="107"/>
      <c r="G3" s="106" t="s">
        <v>107</v>
      </c>
      <c r="H3" s="107"/>
      <c r="I3" s="106" t="s">
        <v>124</v>
      </c>
      <c r="J3" s="107"/>
      <c r="K3" s="108"/>
      <c r="L3" s="109"/>
    </row>
    <row r="4" spans="1:15" ht="24.75" thickBot="1">
      <c r="A4" s="6" t="s">
        <v>12</v>
      </c>
      <c r="B4" s="6" t="s">
        <v>13</v>
      </c>
      <c r="C4" s="6" t="s">
        <v>14</v>
      </c>
      <c r="D4" s="6" t="s">
        <v>15</v>
      </c>
      <c r="E4" s="7" t="s">
        <v>16</v>
      </c>
      <c r="F4" s="8" t="s">
        <v>17</v>
      </c>
      <c r="G4" s="7" t="s">
        <v>16</v>
      </c>
      <c r="H4" s="8" t="s">
        <v>17</v>
      </c>
      <c r="I4" s="7" t="s">
        <v>16</v>
      </c>
      <c r="J4" s="8" t="s">
        <v>17</v>
      </c>
      <c r="K4" s="4" t="s">
        <v>18</v>
      </c>
      <c r="L4" s="5" t="s">
        <v>19</v>
      </c>
    </row>
    <row r="5" spans="1:15" ht="36.75" thickBot="1">
      <c r="A5" s="25">
        <v>1</v>
      </c>
      <c r="B5" s="26" t="s">
        <v>13</v>
      </c>
      <c r="C5" s="27">
        <v>5000</v>
      </c>
      <c r="D5" s="28" t="s">
        <v>50</v>
      </c>
      <c r="E5" s="29">
        <v>7.83</v>
      </c>
      <c r="F5" s="30">
        <f>C5*E5</f>
        <v>39150</v>
      </c>
      <c r="G5" s="30">
        <v>8.83</v>
      </c>
      <c r="H5" s="30">
        <f>C5*G5</f>
        <v>44150</v>
      </c>
      <c r="I5" s="31">
        <v>9.24</v>
      </c>
      <c r="J5" s="32">
        <f>C5*I5</f>
        <v>46200</v>
      </c>
      <c r="K5" s="33">
        <f>AVERAGE(E5,G5,I5)</f>
        <v>8.6333333333333329</v>
      </c>
      <c r="L5" s="34">
        <f>AVERAGE(F5,H5,J5)</f>
        <v>43166.666666666664</v>
      </c>
      <c r="M5" t="s">
        <v>129</v>
      </c>
    </row>
    <row r="6" spans="1:15" ht="36.75" thickBot="1">
      <c r="A6" s="25">
        <v>2</v>
      </c>
      <c r="B6" s="35" t="s">
        <v>13</v>
      </c>
      <c r="C6" s="36">
        <v>20000</v>
      </c>
      <c r="D6" s="28" t="s">
        <v>51</v>
      </c>
      <c r="E6" s="29">
        <v>3.12</v>
      </c>
      <c r="F6" s="30">
        <f t="shared" ref="F6:F18" si="0">C6*E6</f>
        <v>62400</v>
      </c>
      <c r="G6" s="30">
        <v>3.67</v>
      </c>
      <c r="H6" s="30">
        <f>C6*G6</f>
        <v>73400</v>
      </c>
      <c r="I6" s="30">
        <v>3.84</v>
      </c>
      <c r="J6" s="32">
        <f t="shared" ref="J6:J18" si="1">C6*I6</f>
        <v>76800</v>
      </c>
      <c r="K6" s="33">
        <f t="shared" ref="K6:K18" si="2">AVERAGE(E6,G6,I6)</f>
        <v>3.543333333333333</v>
      </c>
      <c r="L6" s="34">
        <f t="shared" ref="L6:L18" si="3">AVERAGE(F6,H6,J6)</f>
        <v>70866.666666666672</v>
      </c>
      <c r="M6" t="s">
        <v>130</v>
      </c>
    </row>
    <row r="7" spans="1:15" ht="24.75" thickBot="1">
      <c r="A7" s="25">
        <v>3</v>
      </c>
      <c r="B7" s="35" t="s">
        <v>13</v>
      </c>
      <c r="C7" s="36">
        <v>2500</v>
      </c>
      <c r="D7" s="28" t="s">
        <v>52</v>
      </c>
      <c r="E7" s="29">
        <v>4.8</v>
      </c>
      <c r="F7" s="30">
        <f t="shared" si="0"/>
        <v>12000</v>
      </c>
      <c r="G7" s="30">
        <v>6.39</v>
      </c>
      <c r="H7" s="30">
        <f t="shared" ref="H7:H18" si="4">C7*G7</f>
        <v>15975</v>
      </c>
      <c r="I7" s="30">
        <v>6.69</v>
      </c>
      <c r="J7" s="32">
        <f t="shared" si="1"/>
        <v>16725</v>
      </c>
      <c r="K7" s="33">
        <f t="shared" si="2"/>
        <v>5.96</v>
      </c>
      <c r="L7" s="34">
        <f t="shared" si="3"/>
        <v>14900</v>
      </c>
      <c r="M7" t="s">
        <v>131</v>
      </c>
    </row>
    <row r="8" spans="1:15" ht="24.75" thickBot="1">
      <c r="A8" s="25">
        <v>4</v>
      </c>
      <c r="B8" s="35" t="s">
        <v>13</v>
      </c>
      <c r="C8" s="36">
        <v>2500</v>
      </c>
      <c r="D8" s="28" t="s">
        <v>53</v>
      </c>
      <c r="E8" s="29">
        <v>7.32</v>
      </c>
      <c r="F8" s="30">
        <f t="shared" si="0"/>
        <v>18300</v>
      </c>
      <c r="G8" s="32">
        <v>8.83</v>
      </c>
      <c r="H8" s="30">
        <f t="shared" si="4"/>
        <v>22075</v>
      </c>
      <c r="I8" s="30">
        <v>9.24</v>
      </c>
      <c r="J8" s="32">
        <f t="shared" si="1"/>
        <v>23100</v>
      </c>
      <c r="K8" s="33">
        <f t="shared" si="2"/>
        <v>8.4633333333333329</v>
      </c>
      <c r="L8" s="34">
        <f t="shared" si="3"/>
        <v>21158.333333333332</v>
      </c>
      <c r="M8" t="s">
        <v>132</v>
      </c>
    </row>
    <row r="9" spans="1:15" ht="24.75" thickBot="1">
      <c r="A9" s="25">
        <v>5</v>
      </c>
      <c r="B9" s="35" t="s">
        <v>13</v>
      </c>
      <c r="C9" s="36">
        <v>25000</v>
      </c>
      <c r="D9" s="28" t="s">
        <v>54</v>
      </c>
      <c r="E9" s="29">
        <v>2.57</v>
      </c>
      <c r="F9" s="30">
        <f t="shared" si="0"/>
        <v>64249.999999999993</v>
      </c>
      <c r="G9" s="30">
        <v>2.5499999999999998</v>
      </c>
      <c r="H9" s="30">
        <f t="shared" si="4"/>
        <v>63749.999999999993</v>
      </c>
      <c r="I9" s="30">
        <v>2.67</v>
      </c>
      <c r="J9" s="32">
        <f t="shared" si="1"/>
        <v>66750</v>
      </c>
      <c r="K9" s="33">
        <f t="shared" si="2"/>
        <v>2.5966666666666662</v>
      </c>
      <c r="L9" s="34">
        <f t="shared" si="3"/>
        <v>64916.666666666664</v>
      </c>
      <c r="M9" t="s">
        <v>133</v>
      </c>
    </row>
    <row r="10" spans="1:15" ht="24.75" thickBot="1">
      <c r="A10" s="25">
        <v>6</v>
      </c>
      <c r="B10" s="35" t="s">
        <v>13</v>
      </c>
      <c r="C10" s="36">
        <v>50000</v>
      </c>
      <c r="D10" s="28" t="s">
        <v>55</v>
      </c>
      <c r="E10" s="29">
        <v>2.68</v>
      </c>
      <c r="F10" s="30">
        <f t="shared" si="0"/>
        <v>134000</v>
      </c>
      <c r="G10" s="32">
        <v>2.92</v>
      </c>
      <c r="H10" s="30">
        <f t="shared" si="4"/>
        <v>146000</v>
      </c>
      <c r="I10" s="30">
        <v>3.04</v>
      </c>
      <c r="J10" s="32">
        <f t="shared" si="1"/>
        <v>152000</v>
      </c>
      <c r="K10" s="33">
        <f t="shared" si="2"/>
        <v>2.8800000000000003</v>
      </c>
      <c r="L10" s="34">
        <f t="shared" si="3"/>
        <v>144000</v>
      </c>
      <c r="M10" t="s">
        <v>134</v>
      </c>
      <c r="O10" s="32"/>
    </row>
    <row r="11" spans="1:15" ht="24.75" thickBot="1">
      <c r="A11" s="25">
        <v>7</v>
      </c>
      <c r="B11" s="35" t="s">
        <v>13</v>
      </c>
      <c r="C11" s="36">
        <v>25000</v>
      </c>
      <c r="D11" s="28" t="s">
        <v>56</v>
      </c>
      <c r="E11" s="29">
        <v>2.11</v>
      </c>
      <c r="F11" s="30">
        <f t="shared" si="0"/>
        <v>52750</v>
      </c>
      <c r="G11" s="32">
        <v>2.1800000000000002</v>
      </c>
      <c r="H11" s="30">
        <f t="shared" si="4"/>
        <v>54500.000000000007</v>
      </c>
      <c r="I11" s="30">
        <v>2.2799999999999998</v>
      </c>
      <c r="J11" s="32">
        <f t="shared" si="1"/>
        <v>56999.999999999993</v>
      </c>
      <c r="K11" s="33">
        <f t="shared" si="2"/>
        <v>2.19</v>
      </c>
      <c r="L11" s="34">
        <f t="shared" si="3"/>
        <v>54750</v>
      </c>
      <c r="M11" t="s">
        <v>135</v>
      </c>
      <c r="O11" s="32"/>
    </row>
    <row r="12" spans="1:15" ht="24.75" thickBot="1">
      <c r="A12" s="25">
        <v>8</v>
      </c>
      <c r="B12" s="35" t="s">
        <v>13</v>
      </c>
      <c r="C12" s="36">
        <v>50000</v>
      </c>
      <c r="D12" s="28" t="s">
        <v>57</v>
      </c>
      <c r="E12" s="29">
        <v>1.44</v>
      </c>
      <c r="F12" s="30">
        <f t="shared" si="0"/>
        <v>72000</v>
      </c>
      <c r="G12" s="30">
        <v>1.84</v>
      </c>
      <c r="H12" s="30">
        <f t="shared" si="4"/>
        <v>92000</v>
      </c>
      <c r="I12" s="30">
        <v>1.92</v>
      </c>
      <c r="J12" s="32">
        <f t="shared" si="1"/>
        <v>96000</v>
      </c>
      <c r="K12" s="33">
        <f t="shared" si="2"/>
        <v>1.7333333333333334</v>
      </c>
      <c r="L12" s="34">
        <f t="shared" si="3"/>
        <v>86666.666666666672</v>
      </c>
      <c r="M12" t="s">
        <v>136</v>
      </c>
      <c r="O12" s="32"/>
    </row>
    <row r="13" spans="1:15" ht="24.75" thickBot="1">
      <c r="A13" s="25">
        <v>9</v>
      </c>
      <c r="B13" s="35" t="s">
        <v>13</v>
      </c>
      <c r="C13" s="36">
        <v>25000</v>
      </c>
      <c r="D13" s="28" t="s">
        <v>58</v>
      </c>
      <c r="E13" s="29">
        <v>1.53</v>
      </c>
      <c r="F13" s="30">
        <f t="shared" si="0"/>
        <v>38250</v>
      </c>
      <c r="G13" s="30">
        <v>1.99</v>
      </c>
      <c r="H13" s="30">
        <f t="shared" si="4"/>
        <v>49750</v>
      </c>
      <c r="I13" s="32">
        <v>2.08</v>
      </c>
      <c r="J13" s="32">
        <f t="shared" si="1"/>
        <v>52000</v>
      </c>
      <c r="K13" s="33">
        <f t="shared" si="2"/>
        <v>1.8666666666666665</v>
      </c>
      <c r="L13" s="34">
        <f t="shared" si="3"/>
        <v>46666.666666666664</v>
      </c>
      <c r="M13" t="s">
        <v>137</v>
      </c>
      <c r="O13" s="32"/>
    </row>
    <row r="14" spans="1:15" ht="24.75" thickBot="1">
      <c r="A14" s="25">
        <v>10</v>
      </c>
      <c r="B14" s="35" t="s">
        <v>13</v>
      </c>
      <c r="C14" s="36">
        <v>50000</v>
      </c>
      <c r="D14" s="28" t="s">
        <v>59</v>
      </c>
      <c r="E14" s="29">
        <v>0.63</v>
      </c>
      <c r="F14" s="30">
        <f t="shared" si="0"/>
        <v>31500</v>
      </c>
      <c r="G14" s="30">
        <v>0.79</v>
      </c>
      <c r="H14" s="30">
        <f t="shared" si="4"/>
        <v>39500</v>
      </c>
      <c r="I14" s="32">
        <v>0.83</v>
      </c>
      <c r="J14" s="32">
        <f t="shared" si="1"/>
        <v>41500</v>
      </c>
      <c r="K14" s="33">
        <f t="shared" si="2"/>
        <v>0.75</v>
      </c>
      <c r="L14" s="34">
        <f t="shared" si="3"/>
        <v>37500</v>
      </c>
      <c r="M14" t="s">
        <v>172</v>
      </c>
      <c r="O14" s="32"/>
    </row>
    <row r="15" spans="1:15" ht="36.75" thickBot="1">
      <c r="A15" s="25">
        <v>11</v>
      </c>
      <c r="B15" s="35" t="s">
        <v>13</v>
      </c>
      <c r="C15" s="36">
        <v>25000</v>
      </c>
      <c r="D15" s="28" t="s">
        <v>60</v>
      </c>
      <c r="E15" s="29">
        <v>5.04</v>
      </c>
      <c r="F15" s="30">
        <f t="shared" si="0"/>
        <v>126000</v>
      </c>
      <c r="G15" s="30">
        <v>5.81</v>
      </c>
      <c r="H15" s="30">
        <f t="shared" si="4"/>
        <v>145250</v>
      </c>
      <c r="I15" s="32">
        <v>6.07</v>
      </c>
      <c r="J15" s="32">
        <f t="shared" si="1"/>
        <v>151750</v>
      </c>
      <c r="K15" s="33">
        <f t="shared" si="2"/>
        <v>5.6400000000000006</v>
      </c>
      <c r="L15" s="34">
        <f t="shared" si="3"/>
        <v>141000</v>
      </c>
      <c r="M15" t="s">
        <v>138</v>
      </c>
      <c r="O15" s="32"/>
    </row>
    <row r="16" spans="1:15" ht="60.75" thickBot="1">
      <c r="A16" s="25">
        <v>12</v>
      </c>
      <c r="B16" s="35" t="s">
        <v>13</v>
      </c>
      <c r="C16" s="36">
        <v>15000</v>
      </c>
      <c r="D16" s="37" t="s">
        <v>61</v>
      </c>
      <c r="E16" s="29">
        <v>4.45</v>
      </c>
      <c r="F16" s="30">
        <f t="shared" si="0"/>
        <v>66750</v>
      </c>
      <c r="G16" s="30">
        <v>5.0599999999999996</v>
      </c>
      <c r="H16" s="30">
        <f t="shared" si="4"/>
        <v>75900</v>
      </c>
      <c r="I16" s="32">
        <v>5.29</v>
      </c>
      <c r="J16" s="32">
        <f t="shared" si="1"/>
        <v>79350</v>
      </c>
      <c r="K16" s="33">
        <f t="shared" si="2"/>
        <v>4.9333333333333336</v>
      </c>
      <c r="L16" s="34">
        <f t="shared" si="3"/>
        <v>74000</v>
      </c>
      <c r="M16" t="s">
        <v>184</v>
      </c>
      <c r="O16" s="32"/>
    </row>
    <row r="17" spans="1:15" ht="60.75" thickBot="1">
      <c r="A17" s="25">
        <v>13</v>
      </c>
      <c r="B17" s="35" t="s">
        <v>13</v>
      </c>
      <c r="C17" s="36">
        <v>15000</v>
      </c>
      <c r="D17" s="37" t="s">
        <v>62</v>
      </c>
      <c r="E17" s="29">
        <v>2.59</v>
      </c>
      <c r="F17" s="30">
        <f t="shared" si="0"/>
        <v>38850</v>
      </c>
      <c r="G17" s="30">
        <v>2.4700000000000002</v>
      </c>
      <c r="H17" s="30">
        <f t="shared" si="4"/>
        <v>37050</v>
      </c>
      <c r="I17" s="32">
        <v>3.63</v>
      </c>
      <c r="J17" s="32">
        <f t="shared" si="1"/>
        <v>54450</v>
      </c>
      <c r="K17" s="33">
        <f t="shared" si="2"/>
        <v>2.8966666666666669</v>
      </c>
      <c r="L17" s="34">
        <f t="shared" si="3"/>
        <v>43450</v>
      </c>
      <c r="M17" t="s">
        <v>185</v>
      </c>
      <c r="O17" s="32"/>
    </row>
    <row r="18" spans="1:15" ht="60.75" thickBot="1">
      <c r="A18" s="25">
        <v>14</v>
      </c>
      <c r="B18" s="35" t="s">
        <v>13</v>
      </c>
      <c r="C18" s="36">
        <v>50000</v>
      </c>
      <c r="D18" s="37" t="s">
        <v>63</v>
      </c>
      <c r="E18" s="29">
        <v>2.37</v>
      </c>
      <c r="F18" s="30">
        <f t="shared" si="0"/>
        <v>118500</v>
      </c>
      <c r="G18" s="30">
        <v>2.68</v>
      </c>
      <c r="H18" s="30">
        <f t="shared" si="4"/>
        <v>134000</v>
      </c>
      <c r="I18" s="32">
        <v>2.81</v>
      </c>
      <c r="J18" s="32">
        <f t="shared" si="1"/>
        <v>140500</v>
      </c>
      <c r="K18" s="33">
        <f t="shared" si="2"/>
        <v>2.6200000000000006</v>
      </c>
      <c r="L18" s="34">
        <f t="shared" si="3"/>
        <v>131000</v>
      </c>
      <c r="M18" t="s">
        <v>186</v>
      </c>
      <c r="O18" s="32"/>
    </row>
    <row r="19" spans="1:15">
      <c r="A19" s="99" t="s">
        <v>45</v>
      </c>
      <c r="B19" s="100"/>
      <c r="C19" s="100"/>
      <c r="D19" s="100"/>
      <c r="E19" s="101"/>
      <c r="F19" s="102"/>
      <c r="G19" s="101"/>
      <c r="H19" s="102"/>
      <c r="I19" s="101"/>
      <c r="J19" s="102"/>
      <c r="K19" s="101">
        <v>974041.68</v>
      </c>
      <c r="L19" s="102"/>
      <c r="O19" s="32"/>
    </row>
    <row r="20" spans="1:15">
      <c r="A20" s="110" t="s">
        <v>47</v>
      </c>
      <c r="B20" s="111"/>
      <c r="C20" s="111"/>
      <c r="D20" s="111"/>
      <c r="E20" s="106"/>
      <c r="F20" s="107"/>
      <c r="G20" s="106"/>
      <c r="H20" s="107"/>
      <c r="I20" s="106"/>
      <c r="J20" s="107"/>
      <c r="K20" s="114"/>
      <c r="L20" s="115"/>
      <c r="O20" s="32"/>
    </row>
    <row r="21" spans="1:15">
      <c r="A21" s="110" t="s">
        <v>48</v>
      </c>
      <c r="B21" s="111"/>
      <c r="C21" s="38"/>
      <c r="D21" s="39" t="s">
        <v>49</v>
      </c>
      <c r="E21" s="112"/>
      <c r="F21" s="113"/>
      <c r="G21" s="112"/>
      <c r="H21" s="113"/>
      <c r="I21" s="112"/>
      <c r="J21" s="113"/>
      <c r="K21" s="112"/>
      <c r="L21" s="113"/>
      <c r="O21" s="32"/>
    </row>
    <row r="22" spans="1:15">
      <c r="A22" s="116"/>
      <c r="B22" s="117"/>
      <c r="C22" s="118"/>
      <c r="D22" s="40"/>
      <c r="E22" s="119"/>
      <c r="F22" s="120"/>
      <c r="G22" s="119"/>
      <c r="H22" s="120"/>
      <c r="I22" s="119"/>
      <c r="J22" s="120"/>
      <c r="K22" s="119"/>
      <c r="L22" s="120"/>
      <c r="O22" s="32"/>
    </row>
    <row r="23" spans="1:15">
      <c r="O23" s="32"/>
    </row>
    <row r="28" spans="1:15">
      <c r="O28" s="55">
        <f>SUM(O10:O27)</f>
        <v>0</v>
      </c>
    </row>
  </sheetData>
  <mergeCells count="35">
    <mergeCell ref="A22:C22"/>
    <mergeCell ref="E22:F22"/>
    <mergeCell ref="G22:H22"/>
    <mergeCell ref="I22:J22"/>
    <mergeCell ref="K22:L22"/>
    <mergeCell ref="A20:D20"/>
    <mergeCell ref="E20:F20"/>
    <mergeCell ref="G20:H20"/>
    <mergeCell ref="I20:J20"/>
    <mergeCell ref="K20:L20"/>
    <mergeCell ref="A21:B21"/>
    <mergeCell ref="E21:F21"/>
    <mergeCell ref="G21:H21"/>
    <mergeCell ref="I21:J21"/>
    <mergeCell ref="K21:L21"/>
    <mergeCell ref="A3:D3"/>
    <mergeCell ref="E3:F3"/>
    <mergeCell ref="G3:H3"/>
    <mergeCell ref="I3:J3"/>
    <mergeCell ref="K3:L3"/>
    <mergeCell ref="A19:D19"/>
    <mergeCell ref="E19:F19"/>
    <mergeCell ref="G19:H19"/>
    <mergeCell ref="I19:J19"/>
    <mergeCell ref="K19:L19"/>
    <mergeCell ref="A1:D1"/>
    <mergeCell ref="E1:F1"/>
    <mergeCell ref="G1:H1"/>
    <mergeCell ref="I1:J1"/>
    <mergeCell ref="K1:L1"/>
    <mergeCell ref="A2:D2"/>
    <mergeCell ref="E2:F2"/>
    <mergeCell ref="G2:H2"/>
    <mergeCell ref="I2:J2"/>
    <mergeCell ref="K2:L2"/>
  </mergeCells>
  <pageMargins left="0.51181102362204722" right="0.51181102362204722" top="0.78740157480314965" bottom="0.78740157480314965" header="0.31496062992125984" footer="0.31496062992125984"/>
  <pageSetup paperSize="9" scale="85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activeCell="M11" sqref="M11"/>
    </sheetView>
  </sheetViews>
  <sheetFormatPr defaultRowHeight="15"/>
  <cols>
    <col min="1" max="1" width="4.85546875" bestFit="1" customWidth="1"/>
    <col min="2" max="2" width="6.140625" bestFit="1" customWidth="1"/>
    <col min="3" max="3" width="7.140625" bestFit="1" customWidth="1"/>
    <col min="4" max="4" width="40.5703125" bestFit="1" customWidth="1"/>
    <col min="5" max="5" width="8.28515625" bestFit="1" customWidth="1"/>
    <col min="6" max="6" width="8.85546875" bestFit="1" customWidth="1"/>
    <col min="7" max="7" width="8.28515625" bestFit="1" customWidth="1"/>
    <col min="8" max="8" width="8.85546875" bestFit="1" customWidth="1"/>
    <col min="9" max="9" width="8.28515625" bestFit="1" customWidth="1"/>
    <col min="10" max="10" width="8.85546875" bestFit="1" customWidth="1"/>
    <col min="11" max="11" width="10.7109375" bestFit="1" customWidth="1"/>
    <col min="12" max="12" width="8.5703125" bestFit="1" customWidth="1"/>
    <col min="13" max="13" width="16.7109375" customWidth="1"/>
  </cols>
  <sheetData>
    <row r="1" spans="1:13" ht="15" customHeight="1">
      <c r="A1" s="96" t="s">
        <v>0</v>
      </c>
      <c r="B1" s="97"/>
      <c r="C1" s="97"/>
      <c r="D1" s="98"/>
      <c r="E1" s="94" t="s">
        <v>120</v>
      </c>
      <c r="F1" s="95"/>
      <c r="G1" s="94" t="s">
        <v>105</v>
      </c>
      <c r="H1" s="95"/>
      <c r="I1" s="94" t="s">
        <v>125</v>
      </c>
      <c r="J1" s="95"/>
      <c r="K1" s="94"/>
      <c r="L1" s="95"/>
    </row>
    <row r="2" spans="1:13" ht="15" customHeight="1">
      <c r="A2" s="91" t="s">
        <v>4</v>
      </c>
      <c r="B2" s="92"/>
      <c r="C2" s="92"/>
      <c r="D2" s="93"/>
      <c r="E2" s="94" t="s">
        <v>117</v>
      </c>
      <c r="F2" s="95"/>
      <c r="G2" s="94" t="s">
        <v>106</v>
      </c>
      <c r="H2" s="95"/>
      <c r="I2" s="94" t="s">
        <v>123</v>
      </c>
      <c r="J2" s="95"/>
      <c r="K2" s="94"/>
      <c r="L2" s="95"/>
    </row>
    <row r="3" spans="1:13" ht="15" customHeight="1">
      <c r="A3" s="103" t="s">
        <v>110</v>
      </c>
      <c r="B3" s="104"/>
      <c r="C3" s="104"/>
      <c r="D3" s="105"/>
      <c r="E3" s="106" t="s">
        <v>118</v>
      </c>
      <c r="F3" s="107"/>
      <c r="G3" s="106" t="s">
        <v>107</v>
      </c>
      <c r="H3" s="107"/>
      <c r="I3" s="106" t="s">
        <v>124</v>
      </c>
      <c r="J3" s="107"/>
      <c r="K3" s="108"/>
      <c r="L3" s="109"/>
    </row>
    <row r="4" spans="1:13" ht="24.75" thickBot="1">
      <c r="A4" s="6" t="s">
        <v>12</v>
      </c>
      <c r="B4" s="6" t="s">
        <v>13</v>
      </c>
      <c r="C4" s="6" t="s">
        <v>14</v>
      </c>
      <c r="D4" s="6" t="s">
        <v>15</v>
      </c>
      <c r="E4" s="7" t="s">
        <v>16</v>
      </c>
      <c r="F4" s="8" t="s">
        <v>17</v>
      </c>
      <c r="G4" s="7" t="s">
        <v>16</v>
      </c>
      <c r="H4" s="8" t="s">
        <v>17</v>
      </c>
      <c r="I4" s="7" t="s">
        <v>16</v>
      </c>
      <c r="J4" s="8" t="s">
        <v>17</v>
      </c>
      <c r="K4" s="4" t="s">
        <v>18</v>
      </c>
      <c r="L4" s="5" t="s">
        <v>19</v>
      </c>
    </row>
    <row r="5" spans="1:13" ht="25.5" thickBot="1">
      <c r="A5" s="25">
        <v>1</v>
      </c>
      <c r="B5" s="26" t="s">
        <v>104</v>
      </c>
      <c r="C5" s="27">
        <v>10000</v>
      </c>
      <c r="D5" s="41" t="s">
        <v>94</v>
      </c>
      <c r="E5" s="29">
        <v>0.82</v>
      </c>
      <c r="F5" s="30">
        <f>C5*E5</f>
        <v>8200</v>
      </c>
      <c r="G5" s="30">
        <v>0.5</v>
      </c>
      <c r="H5" s="30">
        <f>C5*G5</f>
        <v>5000</v>
      </c>
      <c r="I5" s="31">
        <v>0.52</v>
      </c>
      <c r="J5" s="32">
        <f>C5*I5</f>
        <v>5200</v>
      </c>
      <c r="K5" s="33">
        <f>AVERAGE(E5,G5,I5)</f>
        <v>0.61333333333333329</v>
      </c>
      <c r="L5" s="34">
        <f>AVERAGE(F5,H5,J5)</f>
        <v>6133.333333333333</v>
      </c>
      <c r="M5" t="s">
        <v>173</v>
      </c>
    </row>
    <row r="6" spans="1:13" ht="25.5" thickBot="1">
      <c r="A6" s="25">
        <v>2</v>
      </c>
      <c r="B6" s="35" t="s">
        <v>104</v>
      </c>
      <c r="C6" s="36">
        <v>5000</v>
      </c>
      <c r="D6" s="41" t="s">
        <v>95</v>
      </c>
      <c r="E6" s="29">
        <v>1.92</v>
      </c>
      <c r="F6" s="30">
        <f t="shared" ref="F6:F10" si="0">C6*E6</f>
        <v>9600</v>
      </c>
      <c r="G6" s="30">
        <v>1.29</v>
      </c>
      <c r="H6" s="30">
        <f t="shared" ref="H6:H10" si="1">C6*G6</f>
        <v>6450</v>
      </c>
      <c r="I6" s="30">
        <v>1.38</v>
      </c>
      <c r="J6" s="32">
        <f t="shared" ref="J6:J10" si="2">C6*I6</f>
        <v>6899.9999999999991</v>
      </c>
      <c r="K6" s="33">
        <f t="shared" ref="K6:K10" si="3">AVERAGE(E6,G6,I6)</f>
        <v>1.53</v>
      </c>
      <c r="L6" s="34">
        <f t="shared" ref="L6:L10" si="4">AVERAGE(F6,H6,J6)</f>
        <v>7650</v>
      </c>
      <c r="M6" t="s">
        <v>174</v>
      </c>
    </row>
    <row r="7" spans="1:13" ht="25.5" thickBot="1">
      <c r="A7" s="25">
        <v>3</v>
      </c>
      <c r="B7" s="35" t="s">
        <v>104</v>
      </c>
      <c r="C7" s="36">
        <v>10000</v>
      </c>
      <c r="D7" s="41" t="s">
        <v>96</v>
      </c>
      <c r="E7" s="29">
        <v>1.52</v>
      </c>
      <c r="F7" s="30">
        <f t="shared" si="0"/>
        <v>15200</v>
      </c>
      <c r="G7" s="30">
        <v>1.19</v>
      </c>
      <c r="H7" s="30">
        <f t="shared" si="1"/>
        <v>11900</v>
      </c>
      <c r="I7" s="30">
        <v>1.27</v>
      </c>
      <c r="J7" s="32">
        <f>C7*I7</f>
        <v>12700</v>
      </c>
      <c r="K7" s="33">
        <f t="shared" si="3"/>
        <v>1.3266666666666667</v>
      </c>
      <c r="L7" s="34">
        <f t="shared" si="4"/>
        <v>13266.666666666666</v>
      </c>
      <c r="M7" t="s">
        <v>175</v>
      </c>
    </row>
    <row r="8" spans="1:13" ht="25.5" thickBot="1">
      <c r="A8" s="25">
        <v>4</v>
      </c>
      <c r="B8" s="35" t="s">
        <v>104</v>
      </c>
      <c r="C8" s="36">
        <v>5000</v>
      </c>
      <c r="D8" s="41" t="s">
        <v>97</v>
      </c>
      <c r="E8" s="29">
        <v>2.35</v>
      </c>
      <c r="F8" s="30">
        <f t="shared" si="0"/>
        <v>11750</v>
      </c>
      <c r="G8" s="32">
        <v>2.02</v>
      </c>
      <c r="H8" s="30">
        <f t="shared" si="1"/>
        <v>10100</v>
      </c>
      <c r="I8" s="30">
        <v>2.15</v>
      </c>
      <c r="J8" s="32">
        <f t="shared" si="2"/>
        <v>10750</v>
      </c>
      <c r="K8" s="33">
        <f t="shared" si="3"/>
        <v>2.1733333333333333</v>
      </c>
      <c r="L8" s="34">
        <f t="shared" si="4"/>
        <v>10866.666666666666</v>
      </c>
      <c r="M8" t="s">
        <v>176</v>
      </c>
    </row>
    <row r="9" spans="1:13" ht="25.5" thickBot="1">
      <c r="A9" s="25">
        <v>5</v>
      </c>
      <c r="B9" s="35" t="s">
        <v>104</v>
      </c>
      <c r="C9" s="36">
        <v>10000</v>
      </c>
      <c r="D9" s="41" t="s">
        <v>98</v>
      </c>
      <c r="E9" s="29">
        <v>1.52</v>
      </c>
      <c r="F9" s="30">
        <f t="shared" si="0"/>
        <v>15200</v>
      </c>
      <c r="G9" s="30">
        <v>1.29</v>
      </c>
      <c r="H9" s="30">
        <f t="shared" si="1"/>
        <v>12900</v>
      </c>
      <c r="I9" s="30">
        <v>1.38</v>
      </c>
      <c r="J9" s="32">
        <f t="shared" si="2"/>
        <v>13799.999999999998</v>
      </c>
      <c r="K9" s="33">
        <f t="shared" si="3"/>
        <v>1.3966666666666665</v>
      </c>
      <c r="L9" s="34">
        <f t="shared" si="4"/>
        <v>13966.666666666666</v>
      </c>
      <c r="M9" t="s">
        <v>177</v>
      </c>
    </row>
    <row r="10" spans="1:13" ht="25.5" thickBot="1">
      <c r="A10" s="25">
        <v>6</v>
      </c>
      <c r="B10" s="35" t="s">
        <v>104</v>
      </c>
      <c r="C10" s="36">
        <v>5000</v>
      </c>
      <c r="D10" s="41" t="s">
        <v>99</v>
      </c>
      <c r="E10" s="29">
        <v>2.72</v>
      </c>
      <c r="F10" s="30">
        <f t="shared" si="0"/>
        <v>13600.000000000002</v>
      </c>
      <c r="G10" s="32">
        <v>1.73</v>
      </c>
      <c r="H10" s="30">
        <f t="shared" si="1"/>
        <v>8650</v>
      </c>
      <c r="I10" s="30">
        <v>1.84</v>
      </c>
      <c r="J10" s="32">
        <f t="shared" si="2"/>
        <v>9200</v>
      </c>
      <c r="K10" s="33">
        <f t="shared" si="3"/>
        <v>2.0966666666666667</v>
      </c>
      <c r="L10" s="34">
        <f t="shared" si="4"/>
        <v>10483.333333333334</v>
      </c>
      <c r="M10" t="s">
        <v>178</v>
      </c>
    </row>
    <row r="11" spans="1:13">
      <c r="A11" s="99" t="s">
        <v>45</v>
      </c>
      <c r="B11" s="100"/>
      <c r="C11" s="100"/>
      <c r="D11" s="100"/>
      <c r="E11" s="101">
        <f>F5+F6+F7+F8+F9+F10</f>
        <v>73550</v>
      </c>
      <c r="F11" s="102"/>
      <c r="G11" s="101">
        <f>H5+H6+H7+H8+H9+H10</f>
        <v>55000</v>
      </c>
      <c r="H11" s="102"/>
      <c r="I11" s="101">
        <f>J5+J6+J7+J8+J9+J10</f>
        <v>58550</v>
      </c>
      <c r="J11" s="102"/>
      <c r="K11" s="101">
        <f>AVERAGE(E11:J11)</f>
        <v>62366.666666666664</v>
      </c>
      <c r="L11" s="102"/>
    </row>
    <row r="12" spans="1:13">
      <c r="A12" s="110" t="s">
        <v>47</v>
      </c>
      <c r="B12" s="111"/>
      <c r="C12" s="111"/>
      <c r="D12" s="111"/>
      <c r="E12" s="106"/>
      <c r="F12" s="107"/>
      <c r="G12" s="106"/>
      <c r="H12" s="107"/>
      <c r="I12" s="106"/>
      <c r="J12" s="107"/>
      <c r="K12" s="114"/>
      <c r="L12" s="115"/>
    </row>
    <row r="13" spans="1:13">
      <c r="A13" s="110" t="s">
        <v>48</v>
      </c>
      <c r="B13" s="111"/>
      <c r="C13" s="38"/>
      <c r="D13" s="39" t="s">
        <v>49</v>
      </c>
      <c r="E13" s="112"/>
      <c r="F13" s="113"/>
      <c r="G13" s="112"/>
      <c r="H13" s="113"/>
      <c r="I13" s="112"/>
      <c r="J13" s="113"/>
      <c r="K13" s="112"/>
      <c r="L13" s="113"/>
    </row>
    <row r="14" spans="1:13">
      <c r="A14" s="116"/>
      <c r="B14" s="117"/>
      <c r="C14" s="118"/>
      <c r="D14" s="40"/>
      <c r="E14" s="119"/>
      <c r="F14" s="120"/>
      <c r="G14" s="119"/>
      <c r="H14" s="120"/>
      <c r="I14" s="119"/>
      <c r="J14" s="120"/>
      <c r="K14" s="119"/>
      <c r="L14" s="120"/>
    </row>
  </sheetData>
  <mergeCells count="35">
    <mergeCell ref="A14:C14"/>
    <mergeCell ref="E14:F14"/>
    <mergeCell ref="G14:H14"/>
    <mergeCell ref="I14:J14"/>
    <mergeCell ref="K14:L14"/>
    <mergeCell ref="A12:D12"/>
    <mergeCell ref="E12:F12"/>
    <mergeCell ref="G12:H12"/>
    <mergeCell ref="I12:J12"/>
    <mergeCell ref="K12:L12"/>
    <mergeCell ref="A13:B13"/>
    <mergeCell ref="E13:F13"/>
    <mergeCell ref="G13:H13"/>
    <mergeCell ref="I13:J13"/>
    <mergeCell ref="K13:L13"/>
    <mergeCell ref="A3:D3"/>
    <mergeCell ref="E3:F3"/>
    <mergeCell ref="G3:H3"/>
    <mergeCell ref="I3:J3"/>
    <mergeCell ref="K3:L3"/>
    <mergeCell ref="A11:D11"/>
    <mergeCell ref="E11:F11"/>
    <mergeCell ref="G11:H11"/>
    <mergeCell ref="I11:J11"/>
    <mergeCell ref="K11:L11"/>
    <mergeCell ref="A1:D1"/>
    <mergeCell ref="E1:F1"/>
    <mergeCell ref="G1:H1"/>
    <mergeCell ref="I1:J1"/>
    <mergeCell ref="K1:L1"/>
    <mergeCell ref="A2:D2"/>
    <mergeCell ref="E2:F2"/>
    <mergeCell ref="G2:H2"/>
    <mergeCell ref="I2:J2"/>
    <mergeCell ref="K2:L2"/>
  </mergeCells>
  <pageMargins left="0.511811024" right="0.511811024" top="0.78740157499999996" bottom="0.78740157499999996" header="0.31496062000000002" footer="0.31496062000000002"/>
  <pageSetup paperSize="9" scale="9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8"/>
  <sheetViews>
    <sheetView topLeftCell="A28" workbookViewId="0">
      <selection activeCell="M45" sqref="M45"/>
    </sheetView>
  </sheetViews>
  <sheetFormatPr defaultRowHeight="15"/>
  <cols>
    <col min="1" max="1" width="4.85546875" bestFit="1" customWidth="1"/>
    <col min="2" max="2" width="6.140625" bestFit="1" customWidth="1"/>
    <col min="3" max="3" width="7.140625" bestFit="1" customWidth="1"/>
    <col min="4" max="4" width="41.28515625" bestFit="1" customWidth="1"/>
    <col min="5" max="5" width="8.28515625" bestFit="1" customWidth="1"/>
    <col min="6" max="6" width="9.85546875" bestFit="1" customWidth="1"/>
    <col min="7" max="7" width="8.28515625" bestFit="1" customWidth="1"/>
    <col min="8" max="8" width="9.85546875" bestFit="1" customWidth="1"/>
    <col min="9" max="9" width="8.28515625" bestFit="1" customWidth="1"/>
    <col min="10" max="10" width="9.85546875" bestFit="1" customWidth="1"/>
    <col min="11" max="11" width="10.7109375" bestFit="1" customWidth="1"/>
    <col min="12" max="12" width="9.85546875" bestFit="1" customWidth="1"/>
    <col min="13" max="13" width="25.28515625" customWidth="1"/>
    <col min="14" max="14" width="21" customWidth="1"/>
  </cols>
  <sheetData>
    <row r="1" spans="1:13" ht="15" customHeight="1">
      <c r="A1" s="96" t="s">
        <v>0</v>
      </c>
      <c r="B1" s="97"/>
      <c r="C1" s="97"/>
      <c r="D1" s="98"/>
      <c r="E1" s="94" t="s">
        <v>119</v>
      </c>
      <c r="F1" s="95"/>
      <c r="G1" s="94" t="s">
        <v>105</v>
      </c>
      <c r="H1" s="95"/>
      <c r="I1" s="94" t="s">
        <v>125</v>
      </c>
      <c r="J1" s="95"/>
      <c r="K1" s="94"/>
      <c r="L1" s="95"/>
    </row>
    <row r="2" spans="1:13" ht="15" customHeight="1">
      <c r="A2" s="91" t="s">
        <v>4</v>
      </c>
      <c r="B2" s="92"/>
      <c r="C2" s="92"/>
      <c r="D2" s="93"/>
      <c r="E2" s="94" t="s">
        <v>117</v>
      </c>
      <c r="F2" s="95"/>
      <c r="G2" s="94" t="s">
        <v>106</v>
      </c>
      <c r="H2" s="95"/>
      <c r="I2" s="94" t="s">
        <v>123</v>
      </c>
      <c r="J2" s="95"/>
      <c r="K2" s="94"/>
      <c r="L2" s="95"/>
    </row>
    <row r="3" spans="1:13" ht="15" customHeight="1">
      <c r="A3" s="103" t="s">
        <v>109</v>
      </c>
      <c r="B3" s="104"/>
      <c r="C3" s="104"/>
      <c r="D3" s="105"/>
      <c r="E3" s="106" t="s">
        <v>118</v>
      </c>
      <c r="F3" s="107"/>
      <c r="G3" s="106" t="s">
        <v>107</v>
      </c>
      <c r="H3" s="107"/>
      <c r="I3" s="106" t="s">
        <v>124</v>
      </c>
      <c r="J3" s="107"/>
      <c r="K3" s="108"/>
      <c r="L3" s="109"/>
    </row>
    <row r="4" spans="1:13" ht="24.75" thickBot="1">
      <c r="A4" s="6" t="s">
        <v>12</v>
      </c>
      <c r="B4" s="6" t="s">
        <v>13</v>
      </c>
      <c r="C4" s="6" t="s">
        <v>14</v>
      </c>
      <c r="D4" s="6" t="s">
        <v>15</v>
      </c>
      <c r="E4" s="7" t="s">
        <v>16</v>
      </c>
      <c r="F4" s="8" t="s">
        <v>17</v>
      </c>
      <c r="G4" s="7" t="s">
        <v>16</v>
      </c>
      <c r="H4" s="8" t="s">
        <v>17</v>
      </c>
      <c r="I4" s="7" t="s">
        <v>16</v>
      </c>
      <c r="J4" s="8" t="s">
        <v>17</v>
      </c>
      <c r="K4" s="4" t="s">
        <v>18</v>
      </c>
      <c r="L4" s="5" t="s">
        <v>19</v>
      </c>
    </row>
    <row r="5" spans="1:13" ht="37.5" thickBot="1">
      <c r="A5" s="25">
        <v>1</v>
      </c>
      <c r="B5" s="26" t="s">
        <v>104</v>
      </c>
      <c r="C5" s="27">
        <v>2000</v>
      </c>
      <c r="D5" s="41" t="s">
        <v>64</v>
      </c>
      <c r="E5" s="29">
        <v>22.48</v>
      </c>
      <c r="F5" s="30">
        <f>C5*E5</f>
        <v>44960</v>
      </c>
      <c r="G5" s="30">
        <v>21.96</v>
      </c>
      <c r="H5" s="30">
        <f>C5*G5</f>
        <v>43920</v>
      </c>
      <c r="I5" s="31">
        <v>22.42</v>
      </c>
      <c r="J5" s="32">
        <f>C5*I5</f>
        <v>44840</v>
      </c>
      <c r="K5" s="33">
        <f>AVERAGE(E5,G5,I5)</f>
        <v>22.286666666666665</v>
      </c>
      <c r="L5" s="34">
        <f>AVERAGE(F5,H5,J5)</f>
        <v>44573.333333333336</v>
      </c>
      <c r="M5" t="s">
        <v>139</v>
      </c>
    </row>
    <row r="6" spans="1:13" ht="37.5" thickBot="1">
      <c r="A6" s="25">
        <v>2</v>
      </c>
      <c r="B6" s="35" t="s">
        <v>104</v>
      </c>
      <c r="C6" s="36">
        <v>2000</v>
      </c>
      <c r="D6" s="41" t="s">
        <v>65</v>
      </c>
      <c r="E6" s="29">
        <v>26.28</v>
      </c>
      <c r="F6" s="30">
        <f t="shared" ref="F6:F34" si="0">C6*E6</f>
        <v>52560</v>
      </c>
      <c r="G6" s="30">
        <v>24.86</v>
      </c>
      <c r="H6" s="30">
        <f t="shared" ref="H6:H34" si="1">C6*G6</f>
        <v>49720</v>
      </c>
      <c r="I6" s="30">
        <v>25.69</v>
      </c>
      <c r="J6" s="32">
        <f t="shared" ref="J6:J34" si="2">C6*I6</f>
        <v>51380</v>
      </c>
      <c r="K6" s="33">
        <f t="shared" ref="K6:K34" si="3">AVERAGE(E6,G6,I6)</f>
        <v>25.61</v>
      </c>
      <c r="L6" s="34">
        <f t="shared" ref="L6:L34" si="4">C6*K6</f>
        <v>51220</v>
      </c>
      <c r="M6" t="s">
        <v>140</v>
      </c>
    </row>
    <row r="7" spans="1:13" ht="37.5" thickBot="1">
      <c r="A7" s="25">
        <v>3</v>
      </c>
      <c r="B7" s="35" t="s">
        <v>104</v>
      </c>
      <c r="C7" s="36">
        <v>2000</v>
      </c>
      <c r="D7" s="41" t="s">
        <v>66</v>
      </c>
      <c r="E7" s="29">
        <v>16.149999999999999</v>
      </c>
      <c r="F7" s="30">
        <f t="shared" si="0"/>
        <v>32299.999999999996</v>
      </c>
      <c r="G7" s="30">
        <v>19.77</v>
      </c>
      <c r="H7" s="30">
        <f t="shared" si="1"/>
        <v>39540</v>
      </c>
      <c r="I7" s="30">
        <v>20.18</v>
      </c>
      <c r="J7" s="32">
        <f t="shared" si="2"/>
        <v>40360</v>
      </c>
      <c r="K7" s="33">
        <f t="shared" si="3"/>
        <v>18.7</v>
      </c>
      <c r="L7" s="34">
        <f t="shared" si="4"/>
        <v>37400</v>
      </c>
      <c r="M7" t="s">
        <v>141</v>
      </c>
    </row>
    <row r="8" spans="1:13" ht="37.5" thickBot="1">
      <c r="A8" s="25">
        <v>4</v>
      </c>
      <c r="B8" s="35" t="s">
        <v>104</v>
      </c>
      <c r="C8" s="36">
        <v>2000</v>
      </c>
      <c r="D8" s="41" t="s">
        <v>67</v>
      </c>
      <c r="E8" s="29">
        <v>17.47</v>
      </c>
      <c r="F8" s="30">
        <f t="shared" si="0"/>
        <v>34940</v>
      </c>
      <c r="G8" s="32">
        <v>14.16</v>
      </c>
      <c r="H8" s="30">
        <f t="shared" si="1"/>
        <v>28320</v>
      </c>
      <c r="I8" s="30">
        <v>14.45</v>
      </c>
      <c r="J8" s="32">
        <f t="shared" si="2"/>
        <v>28900</v>
      </c>
      <c r="K8" s="33">
        <f t="shared" si="3"/>
        <v>15.36</v>
      </c>
      <c r="L8" s="34">
        <f t="shared" si="4"/>
        <v>30720</v>
      </c>
      <c r="M8" t="s">
        <v>142</v>
      </c>
    </row>
    <row r="9" spans="1:13" ht="37.5" thickBot="1">
      <c r="A9" s="25">
        <v>5</v>
      </c>
      <c r="B9" s="35" t="s">
        <v>104</v>
      </c>
      <c r="C9" s="36">
        <v>2000</v>
      </c>
      <c r="D9" s="41" t="s">
        <v>68</v>
      </c>
      <c r="E9" s="29">
        <v>16.78</v>
      </c>
      <c r="F9" s="30">
        <f t="shared" si="0"/>
        <v>33560</v>
      </c>
      <c r="G9" s="30">
        <v>15.94</v>
      </c>
      <c r="H9" s="30">
        <f t="shared" si="1"/>
        <v>31880</v>
      </c>
      <c r="I9" s="30">
        <v>16.27</v>
      </c>
      <c r="J9" s="32">
        <f t="shared" si="2"/>
        <v>32540</v>
      </c>
      <c r="K9" s="33">
        <f t="shared" si="3"/>
        <v>16.329999999999998</v>
      </c>
      <c r="L9" s="34">
        <f t="shared" si="4"/>
        <v>32659.999999999996</v>
      </c>
      <c r="M9" t="s">
        <v>143</v>
      </c>
    </row>
    <row r="10" spans="1:13" ht="37.5" thickBot="1">
      <c r="A10" s="25">
        <v>6</v>
      </c>
      <c r="B10" s="35" t="s">
        <v>104</v>
      </c>
      <c r="C10" s="36">
        <v>2000</v>
      </c>
      <c r="D10" s="41" t="s">
        <v>69</v>
      </c>
      <c r="E10" s="29">
        <v>19.84</v>
      </c>
      <c r="F10" s="30">
        <f t="shared" si="0"/>
        <v>39680</v>
      </c>
      <c r="G10" s="32">
        <v>19.12</v>
      </c>
      <c r="H10" s="30">
        <f t="shared" si="1"/>
        <v>38240</v>
      </c>
      <c r="I10" s="30">
        <v>19.52</v>
      </c>
      <c r="J10" s="32">
        <f t="shared" si="2"/>
        <v>39040</v>
      </c>
      <c r="K10" s="33">
        <f t="shared" si="3"/>
        <v>19.493333333333336</v>
      </c>
      <c r="L10" s="34">
        <f t="shared" si="4"/>
        <v>38986.666666666672</v>
      </c>
      <c r="M10" t="s">
        <v>144</v>
      </c>
    </row>
    <row r="11" spans="1:13" ht="37.5" thickBot="1">
      <c r="A11" s="25">
        <v>7</v>
      </c>
      <c r="B11" s="35" t="s">
        <v>104</v>
      </c>
      <c r="C11" s="36">
        <v>1000</v>
      </c>
      <c r="D11" s="41" t="s">
        <v>70</v>
      </c>
      <c r="E11" s="29">
        <v>35.28</v>
      </c>
      <c r="F11" s="30">
        <f t="shared" si="0"/>
        <v>35280</v>
      </c>
      <c r="G11" s="32">
        <v>47.8</v>
      </c>
      <c r="H11" s="30">
        <f t="shared" si="1"/>
        <v>47800</v>
      </c>
      <c r="I11" s="30">
        <v>48.8</v>
      </c>
      <c r="J11" s="32">
        <f t="shared" si="2"/>
        <v>48800</v>
      </c>
      <c r="K11" s="33">
        <f t="shared" si="3"/>
        <v>43.96</v>
      </c>
      <c r="L11" s="34">
        <f t="shared" si="4"/>
        <v>43960</v>
      </c>
      <c r="M11" t="s">
        <v>145</v>
      </c>
    </row>
    <row r="12" spans="1:13" ht="37.5" thickBot="1">
      <c r="A12" s="25">
        <v>8</v>
      </c>
      <c r="B12" s="35" t="s">
        <v>104</v>
      </c>
      <c r="C12" s="36">
        <v>1000</v>
      </c>
      <c r="D12" s="41" t="s">
        <v>71</v>
      </c>
      <c r="E12" s="29">
        <v>47.64</v>
      </c>
      <c r="F12" s="30">
        <f t="shared" si="0"/>
        <v>47640</v>
      </c>
      <c r="G12" s="30">
        <v>35.76</v>
      </c>
      <c r="H12" s="30">
        <f t="shared" si="1"/>
        <v>35760</v>
      </c>
      <c r="I12" s="30">
        <v>36.520000000000003</v>
      </c>
      <c r="J12" s="32">
        <f t="shared" si="2"/>
        <v>36520</v>
      </c>
      <c r="K12" s="33">
        <f t="shared" si="3"/>
        <v>39.973333333333336</v>
      </c>
      <c r="L12" s="34">
        <f t="shared" si="4"/>
        <v>39973.333333333336</v>
      </c>
      <c r="M12" t="s">
        <v>146</v>
      </c>
    </row>
    <row r="13" spans="1:13" ht="37.5" thickBot="1">
      <c r="A13" s="25">
        <v>9</v>
      </c>
      <c r="B13" s="35" t="s">
        <v>104</v>
      </c>
      <c r="C13" s="36">
        <v>1000</v>
      </c>
      <c r="D13" s="41" t="s">
        <v>72</v>
      </c>
      <c r="E13" s="29">
        <v>29.5</v>
      </c>
      <c r="F13" s="30">
        <f t="shared" si="0"/>
        <v>29500</v>
      </c>
      <c r="G13" s="30">
        <v>42.67</v>
      </c>
      <c r="H13" s="30">
        <f t="shared" si="1"/>
        <v>42670</v>
      </c>
      <c r="I13" s="32">
        <v>43.56</v>
      </c>
      <c r="J13" s="32">
        <f t="shared" si="2"/>
        <v>43560</v>
      </c>
      <c r="K13" s="33">
        <f t="shared" si="3"/>
        <v>38.576666666666668</v>
      </c>
      <c r="L13" s="34">
        <f t="shared" si="4"/>
        <v>38576.666666666672</v>
      </c>
      <c r="M13" t="s">
        <v>147</v>
      </c>
    </row>
    <row r="14" spans="1:13" ht="37.5" thickBot="1">
      <c r="A14" s="25">
        <v>10</v>
      </c>
      <c r="B14" s="35" t="s">
        <v>104</v>
      </c>
      <c r="C14" s="36">
        <v>1000</v>
      </c>
      <c r="D14" s="41" t="s">
        <v>73</v>
      </c>
      <c r="E14" s="29">
        <v>36.700000000000003</v>
      </c>
      <c r="F14" s="30">
        <f t="shared" si="0"/>
        <v>36700</v>
      </c>
      <c r="G14" s="30">
        <v>33.99</v>
      </c>
      <c r="H14" s="30">
        <f t="shared" si="1"/>
        <v>33990</v>
      </c>
      <c r="I14" s="32">
        <v>34.700000000000003</v>
      </c>
      <c r="J14" s="32">
        <f t="shared" si="2"/>
        <v>34700</v>
      </c>
      <c r="K14" s="33">
        <f t="shared" si="3"/>
        <v>35.130000000000003</v>
      </c>
      <c r="L14" s="34">
        <f t="shared" si="4"/>
        <v>35130</v>
      </c>
      <c r="M14" t="s">
        <v>148</v>
      </c>
    </row>
    <row r="15" spans="1:13" ht="37.5" thickBot="1">
      <c r="A15" s="25">
        <v>11</v>
      </c>
      <c r="B15" s="35" t="s">
        <v>104</v>
      </c>
      <c r="C15" s="36">
        <v>1000</v>
      </c>
      <c r="D15" s="41" t="s">
        <v>74</v>
      </c>
      <c r="E15" s="29">
        <v>32.29</v>
      </c>
      <c r="F15" s="30">
        <f t="shared" si="0"/>
        <v>32290</v>
      </c>
      <c r="G15" s="30">
        <v>31.87</v>
      </c>
      <c r="H15" s="30">
        <f t="shared" si="1"/>
        <v>31870</v>
      </c>
      <c r="I15" s="32">
        <v>32.549999999999997</v>
      </c>
      <c r="J15" s="32">
        <f t="shared" si="2"/>
        <v>32549.999999999996</v>
      </c>
      <c r="K15" s="33">
        <f t="shared" si="3"/>
        <v>32.236666666666665</v>
      </c>
      <c r="L15" s="34">
        <f t="shared" si="4"/>
        <v>32236.666666666664</v>
      </c>
      <c r="M15" t="s">
        <v>149</v>
      </c>
    </row>
    <row r="16" spans="1:13" ht="37.5" thickBot="1">
      <c r="A16" s="25">
        <v>12</v>
      </c>
      <c r="B16" s="35" t="s">
        <v>104</v>
      </c>
      <c r="C16" s="36">
        <v>1000</v>
      </c>
      <c r="D16" s="41" t="s">
        <v>75</v>
      </c>
      <c r="E16" s="29">
        <v>38.979999999999997</v>
      </c>
      <c r="F16" s="30">
        <f t="shared" si="0"/>
        <v>38980</v>
      </c>
      <c r="G16" s="30">
        <v>38.049999999999997</v>
      </c>
      <c r="H16" s="30">
        <f t="shared" si="1"/>
        <v>38050</v>
      </c>
      <c r="I16" s="32">
        <v>38.86</v>
      </c>
      <c r="J16" s="32">
        <f t="shared" si="2"/>
        <v>38860</v>
      </c>
      <c r="K16" s="33">
        <f t="shared" si="3"/>
        <v>38.630000000000003</v>
      </c>
      <c r="L16" s="34">
        <f t="shared" si="4"/>
        <v>38630</v>
      </c>
      <c r="M16" t="s">
        <v>150</v>
      </c>
    </row>
    <row r="17" spans="1:13" ht="25.5" thickBot="1">
      <c r="A17" s="25">
        <v>13</v>
      </c>
      <c r="B17" s="35" t="s">
        <v>13</v>
      </c>
      <c r="C17" s="36">
        <v>15000</v>
      </c>
      <c r="D17" s="41" t="s">
        <v>76</v>
      </c>
      <c r="E17" s="29">
        <v>1.1499999999999999</v>
      </c>
      <c r="F17" s="30">
        <f t="shared" si="0"/>
        <v>17250</v>
      </c>
      <c r="G17" s="30">
        <v>1.02</v>
      </c>
      <c r="H17" s="30">
        <f t="shared" si="1"/>
        <v>15300</v>
      </c>
      <c r="I17" s="32">
        <v>1.05</v>
      </c>
      <c r="J17" s="32">
        <f t="shared" si="2"/>
        <v>15750</v>
      </c>
      <c r="K17" s="33">
        <f t="shared" si="3"/>
        <v>1.0733333333333333</v>
      </c>
      <c r="L17" s="34">
        <f t="shared" si="4"/>
        <v>16099.999999999998</v>
      </c>
      <c r="M17" t="s">
        <v>151</v>
      </c>
    </row>
    <row r="18" spans="1:13" ht="25.5" thickBot="1">
      <c r="A18" s="25">
        <v>14</v>
      </c>
      <c r="B18" s="35" t="s">
        <v>13</v>
      </c>
      <c r="C18" s="36">
        <v>15000</v>
      </c>
      <c r="D18" s="41" t="s">
        <v>77</v>
      </c>
      <c r="E18" s="29">
        <v>1.25</v>
      </c>
      <c r="F18" s="30">
        <f t="shared" si="0"/>
        <v>18750</v>
      </c>
      <c r="G18" s="30">
        <v>1.02</v>
      </c>
      <c r="H18" s="30">
        <f t="shared" si="1"/>
        <v>15300</v>
      </c>
      <c r="I18" s="32">
        <v>1.05</v>
      </c>
      <c r="J18" s="32">
        <f t="shared" si="2"/>
        <v>15750</v>
      </c>
      <c r="K18" s="33">
        <f t="shared" si="3"/>
        <v>1.1066666666666667</v>
      </c>
      <c r="L18" s="34">
        <f t="shared" si="4"/>
        <v>16600</v>
      </c>
      <c r="M18" t="s">
        <v>152</v>
      </c>
    </row>
    <row r="19" spans="1:13" ht="25.5" thickBot="1">
      <c r="A19" s="25">
        <v>15</v>
      </c>
      <c r="B19" s="35" t="s">
        <v>13</v>
      </c>
      <c r="C19" s="36">
        <v>15000</v>
      </c>
      <c r="D19" s="41" t="s">
        <v>78</v>
      </c>
      <c r="E19" s="29">
        <v>1.05</v>
      </c>
      <c r="F19" s="30">
        <f t="shared" si="0"/>
        <v>15750</v>
      </c>
      <c r="G19" s="30">
        <v>1.02</v>
      </c>
      <c r="H19" s="30">
        <f t="shared" si="1"/>
        <v>15300</v>
      </c>
      <c r="I19" s="32">
        <v>1.05</v>
      </c>
      <c r="J19" s="32">
        <f t="shared" si="2"/>
        <v>15750</v>
      </c>
      <c r="K19" s="33">
        <f t="shared" si="3"/>
        <v>1.04</v>
      </c>
      <c r="L19" s="34">
        <f t="shared" si="4"/>
        <v>15600</v>
      </c>
      <c r="M19" t="s">
        <v>153</v>
      </c>
    </row>
    <row r="20" spans="1:13" ht="25.5" thickBot="1">
      <c r="A20" s="25">
        <v>16</v>
      </c>
      <c r="B20" s="35" t="s">
        <v>13</v>
      </c>
      <c r="C20" s="36">
        <v>15000</v>
      </c>
      <c r="D20" s="41" t="s">
        <v>79</v>
      </c>
      <c r="E20" s="29">
        <v>1.3</v>
      </c>
      <c r="F20" s="30">
        <f t="shared" si="0"/>
        <v>19500</v>
      </c>
      <c r="G20" s="30">
        <v>1.02</v>
      </c>
      <c r="H20" s="30">
        <f t="shared" si="1"/>
        <v>15300</v>
      </c>
      <c r="I20" s="32">
        <v>1.05</v>
      </c>
      <c r="J20" s="32">
        <f t="shared" si="2"/>
        <v>15750</v>
      </c>
      <c r="K20" s="33">
        <f t="shared" si="3"/>
        <v>1.1233333333333333</v>
      </c>
      <c r="L20" s="34">
        <f t="shared" si="4"/>
        <v>16850</v>
      </c>
      <c r="M20" t="s">
        <v>154</v>
      </c>
    </row>
    <row r="21" spans="1:13" ht="25.5" thickBot="1">
      <c r="A21" s="25">
        <v>17</v>
      </c>
      <c r="B21" s="35" t="s">
        <v>13</v>
      </c>
      <c r="C21" s="36">
        <v>15000</v>
      </c>
      <c r="D21" s="41" t="s">
        <v>80</v>
      </c>
      <c r="E21" s="29">
        <v>1.42</v>
      </c>
      <c r="F21" s="30">
        <f t="shared" si="0"/>
        <v>21300</v>
      </c>
      <c r="G21" s="30">
        <v>1.02</v>
      </c>
      <c r="H21" s="30">
        <f t="shared" si="1"/>
        <v>15300</v>
      </c>
      <c r="I21" s="32">
        <v>1.05</v>
      </c>
      <c r="J21" s="32">
        <f t="shared" si="2"/>
        <v>15750</v>
      </c>
      <c r="K21" s="33">
        <f t="shared" si="3"/>
        <v>1.1633333333333333</v>
      </c>
      <c r="L21" s="34">
        <f t="shared" si="4"/>
        <v>17450</v>
      </c>
      <c r="M21" t="s">
        <v>155</v>
      </c>
    </row>
    <row r="22" spans="1:13" ht="25.5" thickBot="1">
      <c r="A22" s="25">
        <v>18</v>
      </c>
      <c r="B22" s="35" t="s">
        <v>13</v>
      </c>
      <c r="C22" s="36">
        <v>15000</v>
      </c>
      <c r="D22" s="41" t="s">
        <v>81</v>
      </c>
      <c r="E22" s="29">
        <v>1.75</v>
      </c>
      <c r="F22" s="30">
        <f t="shared" si="0"/>
        <v>26250</v>
      </c>
      <c r="G22" s="30">
        <v>1.2</v>
      </c>
      <c r="H22" s="30">
        <f t="shared" si="1"/>
        <v>18000</v>
      </c>
      <c r="I22" s="32">
        <v>1.23</v>
      </c>
      <c r="J22" s="32">
        <f t="shared" si="2"/>
        <v>18450</v>
      </c>
      <c r="K22" s="33">
        <f t="shared" si="3"/>
        <v>1.3933333333333333</v>
      </c>
      <c r="L22" s="34">
        <f t="shared" si="4"/>
        <v>20900</v>
      </c>
      <c r="M22" t="s">
        <v>156</v>
      </c>
    </row>
    <row r="23" spans="1:13" ht="25.5" thickBot="1">
      <c r="A23" s="25">
        <v>19</v>
      </c>
      <c r="B23" s="35" t="s">
        <v>13</v>
      </c>
      <c r="C23" s="36">
        <v>7500</v>
      </c>
      <c r="D23" s="41" t="s">
        <v>82</v>
      </c>
      <c r="E23" s="29">
        <v>1.82</v>
      </c>
      <c r="F23" s="30">
        <f t="shared" si="0"/>
        <v>13650</v>
      </c>
      <c r="G23" s="30">
        <v>1.2</v>
      </c>
      <c r="H23" s="30">
        <f t="shared" si="1"/>
        <v>9000</v>
      </c>
      <c r="I23" s="32">
        <v>1.23</v>
      </c>
      <c r="J23" s="32">
        <f t="shared" si="2"/>
        <v>9225</v>
      </c>
      <c r="K23" s="33">
        <f t="shared" si="3"/>
        <v>1.4166666666666667</v>
      </c>
      <c r="L23" s="34">
        <f t="shared" si="4"/>
        <v>10625</v>
      </c>
      <c r="M23" t="s">
        <v>157</v>
      </c>
    </row>
    <row r="24" spans="1:13" ht="25.5" thickBot="1">
      <c r="A24" s="25">
        <v>20</v>
      </c>
      <c r="B24" s="35" t="s">
        <v>13</v>
      </c>
      <c r="C24" s="36">
        <v>7500</v>
      </c>
      <c r="D24" s="41" t="s">
        <v>83</v>
      </c>
      <c r="E24" s="29">
        <v>2.25</v>
      </c>
      <c r="F24" s="30">
        <f t="shared" si="0"/>
        <v>16875</v>
      </c>
      <c r="G24" s="30">
        <v>1.84</v>
      </c>
      <c r="H24" s="30">
        <f t="shared" si="1"/>
        <v>13800</v>
      </c>
      <c r="I24" s="32">
        <v>1.88</v>
      </c>
      <c r="J24" s="32">
        <f t="shared" si="2"/>
        <v>14100</v>
      </c>
      <c r="K24" s="33">
        <f t="shared" si="3"/>
        <v>1.99</v>
      </c>
      <c r="L24" s="34">
        <f t="shared" si="4"/>
        <v>14925</v>
      </c>
      <c r="M24" t="s">
        <v>158</v>
      </c>
    </row>
    <row r="25" spans="1:13" ht="25.5" thickBot="1">
      <c r="A25" s="25">
        <v>21</v>
      </c>
      <c r="B25" s="35" t="s">
        <v>13</v>
      </c>
      <c r="C25" s="36">
        <v>7500</v>
      </c>
      <c r="D25" s="41" t="s">
        <v>84</v>
      </c>
      <c r="E25" s="29">
        <v>1.92</v>
      </c>
      <c r="F25" s="30">
        <f t="shared" si="0"/>
        <v>14400</v>
      </c>
      <c r="G25" s="30">
        <v>1.58</v>
      </c>
      <c r="H25" s="30">
        <f t="shared" si="1"/>
        <v>11850</v>
      </c>
      <c r="I25" s="32">
        <v>1.62</v>
      </c>
      <c r="J25" s="32">
        <f t="shared" si="2"/>
        <v>12150</v>
      </c>
      <c r="K25" s="33">
        <f t="shared" si="3"/>
        <v>1.7066666666666668</v>
      </c>
      <c r="L25" s="34">
        <f t="shared" si="4"/>
        <v>12800</v>
      </c>
      <c r="M25" t="s">
        <v>159</v>
      </c>
    </row>
    <row r="26" spans="1:13" ht="25.5" thickBot="1">
      <c r="A26" s="25">
        <v>22</v>
      </c>
      <c r="B26" s="35" t="s">
        <v>13</v>
      </c>
      <c r="C26" s="36">
        <v>7500</v>
      </c>
      <c r="D26" s="41" t="s">
        <v>85</v>
      </c>
      <c r="E26" s="29">
        <v>2.2999999999999998</v>
      </c>
      <c r="F26" s="30">
        <f t="shared" si="0"/>
        <v>17250</v>
      </c>
      <c r="G26" s="30">
        <v>1.84</v>
      </c>
      <c r="H26" s="30">
        <f t="shared" si="1"/>
        <v>13800</v>
      </c>
      <c r="I26" s="32">
        <v>1.88</v>
      </c>
      <c r="J26" s="32">
        <f t="shared" si="2"/>
        <v>14100</v>
      </c>
      <c r="K26" s="33">
        <f t="shared" si="3"/>
        <v>2.0066666666666664</v>
      </c>
      <c r="L26" s="34">
        <f t="shared" si="4"/>
        <v>15049.999999999998</v>
      </c>
      <c r="M26" t="s">
        <v>160</v>
      </c>
    </row>
    <row r="27" spans="1:13" ht="25.5" thickBot="1">
      <c r="A27" s="25">
        <v>23</v>
      </c>
      <c r="B27" s="35" t="s">
        <v>13</v>
      </c>
      <c r="C27" s="36">
        <v>7500</v>
      </c>
      <c r="D27" s="41" t="s">
        <v>86</v>
      </c>
      <c r="E27" s="29">
        <v>1.78</v>
      </c>
      <c r="F27" s="30">
        <f t="shared" si="0"/>
        <v>13350</v>
      </c>
      <c r="G27" s="30">
        <v>1.58</v>
      </c>
      <c r="H27" s="30">
        <f t="shared" si="1"/>
        <v>11850</v>
      </c>
      <c r="I27" s="32">
        <v>1.62</v>
      </c>
      <c r="J27" s="32">
        <f t="shared" si="2"/>
        <v>12150</v>
      </c>
      <c r="K27" s="33">
        <f t="shared" si="3"/>
        <v>1.6600000000000001</v>
      </c>
      <c r="L27" s="34">
        <f t="shared" si="4"/>
        <v>12450.000000000002</v>
      </c>
      <c r="M27" t="s">
        <v>161</v>
      </c>
    </row>
    <row r="28" spans="1:13" ht="25.5" thickBot="1">
      <c r="A28" s="25">
        <v>24</v>
      </c>
      <c r="B28" s="35" t="s">
        <v>13</v>
      </c>
      <c r="C28" s="36">
        <v>7500</v>
      </c>
      <c r="D28" s="41" t="s">
        <v>87</v>
      </c>
      <c r="E28" s="29">
        <v>1.8</v>
      </c>
      <c r="F28" s="30">
        <f t="shared" si="0"/>
        <v>13500</v>
      </c>
      <c r="G28" s="30">
        <v>1.84</v>
      </c>
      <c r="H28" s="30">
        <f t="shared" si="1"/>
        <v>13800</v>
      </c>
      <c r="I28" s="32">
        <v>1.88</v>
      </c>
      <c r="J28" s="32">
        <f t="shared" si="2"/>
        <v>14100</v>
      </c>
      <c r="K28" s="33">
        <f t="shared" si="3"/>
        <v>1.8399999999999999</v>
      </c>
      <c r="L28" s="34">
        <f t="shared" si="4"/>
        <v>13799.999999999998</v>
      </c>
      <c r="M28" t="s">
        <v>162</v>
      </c>
    </row>
    <row r="29" spans="1:13" ht="37.5" thickBot="1">
      <c r="A29" s="25">
        <v>25</v>
      </c>
      <c r="B29" s="35" t="s">
        <v>104</v>
      </c>
      <c r="C29" s="36">
        <v>1000</v>
      </c>
      <c r="D29" s="41" t="s">
        <v>88</v>
      </c>
      <c r="E29" s="29">
        <v>40.049999999999997</v>
      </c>
      <c r="F29" s="30">
        <f t="shared" si="0"/>
        <v>40050</v>
      </c>
      <c r="G29" s="30">
        <v>39.659999999999997</v>
      </c>
      <c r="H29" s="30">
        <f t="shared" si="1"/>
        <v>39660</v>
      </c>
      <c r="I29" s="32">
        <v>40.49</v>
      </c>
      <c r="J29" s="32">
        <f t="shared" si="2"/>
        <v>40490</v>
      </c>
      <c r="K29" s="33">
        <f t="shared" si="3"/>
        <v>40.066666666666663</v>
      </c>
      <c r="L29" s="34">
        <f t="shared" si="4"/>
        <v>40066.666666666664</v>
      </c>
      <c r="M29" t="s">
        <v>163</v>
      </c>
    </row>
    <row r="30" spans="1:13" ht="37.5" thickBot="1">
      <c r="A30" s="25">
        <v>26</v>
      </c>
      <c r="B30" s="35" t="s">
        <v>104</v>
      </c>
      <c r="C30" s="36">
        <v>1000</v>
      </c>
      <c r="D30" s="41" t="s">
        <v>89</v>
      </c>
      <c r="E30" s="29">
        <v>40.049999999999997</v>
      </c>
      <c r="F30" s="30">
        <f t="shared" si="0"/>
        <v>40050</v>
      </c>
      <c r="G30" s="30">
        <v>29.39</v>
      </c>
      <c r="H30" s="30">
        <f t="shared" si="1"/>
        <v>29390</v>
      </c>
      <c r="I30" s="32">
        <v>30.01</v>
      </c>
      <c r="J30" s="32">
        <f t="shared" si="2"/>
        <v>30010</v>
      </c>
      <c r="K30" s="33">
        <f t="shared" si="3"/>
        <v>33.15</v>
      </c>
      <c r="L30" s="34">
        <f t="shared" si="4"/>
        <v>33150</v>
      </c>
      <c r="M30" t="s">
        <v>164</v>
      </c>
    </row>
    <row r="31" spans="1:13" ht="37.5" thickBot="1">
      <c r="A31" s="25">
        <v>27</v>
      </c>
      <c r="B31" s="35" t="s">
        <v>104</v>
      </c>
      <c r="C31" s="36">
        <v>1000</v>
      </c>
      <c r="D31" s="41" t="s">
        <v>90</v>
      </c>
      <c r="E31" s="29">
        <v>28.12</v>
      </c>
      <c r="F31" s="30">
        <f t="shared" si="0"/>
        <v>28120</v>
      </c>
      <c r="G31" s="30">
        <v>24.77</v>
      </c>
      <c r="H31" s="30">
        <f t="shared" si="1"/>
        <v>24770</v>
      </c>
      <c r="I31" s="32">
        <v>25.3</v>
      </c>
      <c r="J31" s="32">
        <f t="shared" si="2"/>
        <v>25300</v>
      </c>
      <c r="K31" s="33">
        <f t="shared" si="3"/>
        <v>26.063333333333333</v>
      </c>
      <c r="L31" s="34">
        <f t="shared" si="4"/>
        <v>26063.333333333332</v>
      </c>
      <c r="M31" t="s">
        <v>165</v>
      </c>
    </row>
    <row r="32" spans="1:13" ht="37.5" thickBot="1">
      <c r="A32" s="25">
        <v>28</v>
      </c>
      <c r="B32" s="35" t="s">
        <v>104</v>
      </c>
      <c r="C32" s="35">
        <v>500</v>
      </c>
      <c r="D32" s="41" t="s">
        <v>91</v>
      </c>
      <c r="E32" s="29">
        <v>57.1</v>
      </c>
      <c r="F32" s="30">
        <f t="shared" si="0"/>
        <v>28550</v>
      </c>
      <c r="G32" s="30">
        <v>53.11</v>
      </c>
      <c r="H32" s="30">
        <f t="shared" si="1"/>
        <v>26555</v>
      </c>
      <c r="I32" s="32">
        <v>54.23</v>
      </c>
      <c r="J32" s="32">
        <f t="shared" si="2"/>
        <v>27115</v>
      </c>
      <c r="K32" s="33">
        <f t="shared" si="3"/>
        <v>54.813333333333333</v>
      </c>
      <c r="L32" s="34">
        <f t="shared" si="4"/>
        <v>27406.666666666668</v>
      </c>
      <c r="M32" t="s">
        <v>166</v>
      </c>
    </row>
    <row r="33" spans="1:14" ht="37.5" thickBot="1">
      <c r="A33" s="25">
        <v>29</v>
      </c>
      <c r="B33" s="35" t="s">
        <v>104</v>
      </c>
      <c r="C33" s="35">
        <v>500</v>
      </c>
      <c r="D33" s="41" t="s">
        <v>92</v>
      </c>
      <c r="E33" s="29">
        <v>54.65</v>
      </c>
      <c r="F33" s="30">
        <f t="shared" si="0"/>
        <v>27325</v>
      </c>
      <c r="G33" s="30">
        <v>53.11</v>
      </c>
      <c r="H33" s="30">
        <f t="shared" si="1"/>
        <v>26555</v>
      </c>
      <c r="I33" s="32">
        <v>54.23</v>
      </c>
      <c r="J33" s="32">
        <f t="shared" si="2"/>
        <v>27115</v>
      </c>
      <c r="K33" s="33">
        <f t="shared" si="3"/>
        <v>53.996666666666663</v>
      </c>
      <c r="L33" s="34">
        <f t="shared" si="4"/>
        <v>26998.333333333332</v>
      </c>
      <c r="M33" t="s">
        <v>167</v>
      </c>
    </row>
    <row r="34" spans="1:14" ht="37.5" thickBot="1">
      <c r="A34" s="25">
        <v>30</v>
      </c>
      <c r="B34" s="35" t="s">
        <v>104</v>
      </c>
      <c r="C34" s="35">
        <v>500</v>
      </c>
      <c r="D34" s="41" t="s">
        <v>93</v>
      </c>
      <c r="E34" s="29">
        <v>46</v>
      </c>
      <c r="F34" s="30">
        <f t="shared" si="0"/>
        <v>23000</v>
      </c>
      <c r="G34" s="30">
        <v>37.17</v>
      </c>
      <c r="H34" s="30">
        <f t="shared" si="1"/>
        <v>18585</v>
      </c>
      <c r="I34" s="32">
        <v>37.96</v>
      </c>
      <c r="J34" s="32">
        <f t="shared" si="2"/>
        <v>18980</v>
      </c>
      <c r="K34" s="33">
        <f t="shared" si="3"/>
        <v>40.376666666666665</v>
      </c>
      <c r="L34" s="34">
        <f t="shared" si="4"/>
        <v>20188.333333333332</v>
      </c>
      <c r="M34" t="s">
        <v>168</v>
      </c>
    </row>
    <row r="35" spans="1:14">
      <c r="A35" s="110" t="s">
        <v>48</v>
      </c>
      <c r="B35" s="111"/>
      <c r="C35" s="38"/>
      <c r="D35" s="39" t="s">
        <v>49</v>
      </c>
      <c r="E35" s="121"/>
      <c r="F35" s="122"/>
      <c r="G35" s="121"/>
      <c r="H35" s="122"/>
      <c r="I35" s="121"/>
      <c r="J35" s="122"/>
      <c r="K35" s="121">
        <v>821090</v>
      </c>
      <c r="L35" s="122"/>
    </row>
    <row r="36" spans="1:14">
      <c r="A36" s="116"/>
      <c r="B36" s="117"/>
      <c r="C36" s="118"/>
      <c r="D36" s="40"/>
      <c r="E36" s="119"/>
      <c r="F36" s="120"/>
      <c r="G36" s="119"/>
      <c r="H36" s="120"/>
      <c r="I36" s="119"/>
      <c r="J36" s="120"/>
      <c r="K36" s="119"/>
      <c r="L36" s="120"/>
      <c r="N36" s="56"/>
    </row>
    <row r="37" spans="1:14">
      <c r="N37" s="56"/>
    </row>
    <row r="38" spans="1:14">
      <c r="N38" s="56"/>
    </row>
    <row r="39" spans="1:14">
      <c r="N39" s="56"/>
    </row>
    <row r="40" spans="1:14">
      <c r="N40" s="56"/>
    </row>
    <row r="41" spans="1:14">
      <c r="N41" s="56"/>
    </row>
    <row r="42" spans="1:14">
      <c r="N42" s="56"/>
    </row>
    <row r="43" spans="1:14">
      <c r="N43" s="56"/>
    </row>
    <row r="44" spans="1:14">
      <c r="N44" s="56"/>
    </row>
    <row r="45" spans="1:14">
      <c r="N45" s="56"/>
    </row>
    <row r="46" spans="1:14">
      <c r="N46" s="56"/>
    </row>
    <row r="47" spans="1:14">
      <c r="N47" s="56"/>
    </row>
    <row r="48" spans="1:14">
      <c r="N48" s="56"/>
    </row>
    <row r="49" spans="14:14">
      <c r="N49" s="56"/>
    </row>
    <row r="50" spans="14:14">
      <c r="N50" s="56"/>
    </row>
    <row r="51" spans="14:14">
      <c r="N51" s="56"/>
    </row>
    <row r="52" spans="14:14">
      <c r="N52" s="56"/>
    </row>
    <row r="53" spans="14:14">
      <c r="N53" s="56"/>
    </row>
    <row r="54" spans="14:14">
      <c r="N54" s="56"/>
    </row>
    <row r="55" spans="14:14">
      <c r="N55" s="56"/>
    </row>
    <row r="56" spans="14:14">
      <c r="N56" s="56"/>
    </row>
    <row r="57" spans="14:14">
      <c r="N57" s="56"/>
    </row>
    <row r="58" spans="14:14">
      <c r="N58" s="56"/>
    </row>
    <row r="59" spans="14:14">
      <c r="N59" s="56"/>
    </row>
    <row r="60" spans="14:14">
      <c r="N60" s="56"/>
    </row>
    <row r="61" spans="14:14">
      <c r="N61" s="56"/>
    </row>
    <row r="62" spans="14:14">
      <c r="N62" s="56"/>
    </row>
    <row r="63" spans="14:14">
      <c r="N63" s="56"/>
    </row>
    <row r="64" spans="14:14">
      <c r="N64" s="56"/>
    </row>
    <row r="65" spans="14:14">
      <c r="N65" s="56"/>
    </row>
    <row r="66" spans="14:14">
      <c r="N66" s="56"/>
    </row>
    <row r="67" spans="14:14">
      <c r="N67" s="56"/>
    </row>
    <row r="68" spans="14:14">
      <c r="N68" s="56"/>
    </row>
  </sheetData>
  <mergeCells count="25">
    <mergeCell ref="A36:C36"/>
    <mergeCell ref="E36:F36"/>
    <mergeCell ref="G36:H36"/>
    <mergeCell ref="I36:J36"/>
    <mergeCell ref="K36:L36"/>
    <mergeCell ref="A35:B35"/>
    <mergeCell ref="E35:F35"/>
    <mergeCell ref="G35:H35"/>
    <mergeCell ref="I35:J35"/>
    <mergeCell ref="K35:L35"/>
    <mergeCell ref="A3:D3"/>
    <mergeCell ref="E3:F3"/>
    <mergeCell ref="G3:H3"/>
    <mergeCell ref="I3:J3"/>
    <mergeCell ref="K3:L3"/>
    <mergeCell ref="A1:D1"/>
    <mergeCell ref="E1:F1"/>
    <mergeCell ref="G1:H1"/>
    <mergeCell ref="I1:J1"/>
    <mergeCell ref="K1:L1"/>
    <mergeCell ref="A2:D2"/>
    <mergeCell ref="E2:F2"/>
    <mergeCell ref="G2:H2"/>
    <mergeCell ref="I2:J2"/>
    <mergeCell ref="K2:L2"/>
  </mergeCells>
  <pageMargins left="0.511811024" right="0.511811024" top="0.78740157499999996" bottom="0.78740157499999996" header="0.31496062000000002" footer="0.31496062000000002"/>
  <pageSetup paperSize="9" scale="85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A4" sqref="A4"/>
    </sheetView>
  </sheetViews>
  <sheetFormatPr defaultRowHeight="15"/>
  <cols>
    <col min="1" max="1" width="4.85546875" bestFit="1" customWidth="1"/>
    <col min="2" max="2" width="5.28515625" bestFit="1" customWidth="1"/>
    <col min="3" max="3" width="7.140625" bestFit="1" customWidth="1"/>
    <col min="4" max="4" width="41.28515625" bestFit="1" customWidth="1"/>
    <col min="5" max="5" width="8.28515625" bestFit="1" customWidth="1"/>
    <col min="6" max="6" width="9.85546875" bestFit="1" customWidth="1"/>
    <col min="7" max="7" width="8.28515625" bestFit="1" customWidth="1"/>
    <col min="8" max="8" width="9.85546875" bestFit="1" customWidth="1"/>
    <col min="9" max="9" width="8.28515625" bestFit="1" customWidth="1"/>
    <col min="10" max="10" width="9.85546875" bestFit="1" customWidth="1"/>
    <col min="11" max="11" width="10.7109375" bestFit="1" customWidth="1"/>
    <col min="12" max="12" width="9.85546875" bestFit="1" customWidth="1"/>
    <col min="13" max="13" width="21.7109375" customWidth="1"/>
  </cols>
  <sheetData>
    <row r="1" spans="1:13" ht="15" customHeight="1">
      <c r="A1" s="96" t="s">
        <v>0</v>
      </c>
      <c r="B1" s="97"/>
      <c r="C1" s="97"/>
      <c r="D1" s="98"/>
      <c r="E1" s="94" t="s">
        <v>116</v>
      </c>
      <c r="F1" s="95"/>
      <c r="G1" s="94" t="s">
        <v>105</v>
      </c>
      <c r="H1" s="95"/>
      <c r="I1" s="94" t="s">
        <v>125</v>
      </c>
      <c r="J1" s="95"/>
      <c r="K1" s="94"/>
      <c r="L1" s="95"/>
    </row>
    <row r="2" spans="1:13" ht="15" customHeight="1">
      <c r="A2" s="91" t="s">
        <v>4</v>
      </c>
      <c r="B2" s="92"/>
      <c r="C2" s="92"/>
      <c r="D2" s="93"/>
      <c r="E2" s="94" t="s">
        <v>128</v>
      </c>
      <c r="F2" s="95"/>
      <c r="G2" s="94" t="s">
        <v>106</v>
      </c>
      <c r="H2" s="95"/>
      <c r="I2" s="94" t="s">
        <v>126</v>
      </c>
      <c r="J2" s="95"/>
      <c r="K2" s="94"/>
      <c r="L2" s="95"/>
    </row>
    <row r="3" spans="1:13" ht="15" customHeight="1">
      <c r="A3" s="103" t="s">
        <v>183</v>
      </c>
      <c r="B3" s="104"/>
      <c r="C3" s="104"/>
      <c r="D3" s="105"/>
      <c r="E3" s="106" t="s">
        <v>118</v>
      </c>
      <c r="F3" s="107"/>
      <c r="G3" s="106" t="s">
        <v>107</v>
      </c>
      <c r="H3" s="107"/>
      <c r="I3" s="106" t="s">
        <v>127</v>
      </c>
      <c r="J3" s="107"/>
      <c r="K3" s="108"/>
      <c r="L3" s="109"/>
    </row>
    <row r="4" spans="1:13" ht="24.75" thickBot="1">
      <c r="A4" s="6" t="s">
        <v>12</v>
      </c>
      <c r="B4" s="6" t="s">
        <v>13</v>
      </c>
      <c r="C4" s="6" t="s">
        <v>14</v>
      </c>
      <c r="D4" s="6" t="s">
        <v>15</v>
      </c>
      <c r="E4" s="7" t="s">
        <v>16</v>
      </c>
      <c r="F4" s="8" t="s">
        <v>17</v>
      </c>
      <c r="G4" s="7" t="s">
        <v>16</v>
      </c>
      <c r="H4" s="8" t="s">
        <v>17</v>
      </c>
      <c r="I4" s="7" t="s">
        <v>16</v>
      </c>
      <c r="J4" s="8" t="s">
        <v>17</v>
      </c>
      <c r="K4" s="4" t="s">
        <v>18</v>
      </c>
      <c r="L4" s="5" t="s">
        <v>19</v>
      </c>
    </row>
    <row r="5" spans="1:13" ht="36.75" thickBot="1">
      <c r="A5" s="25">
        <v>1</v>
      </c>
      <c r="B5" s="26" t="s">
        <v>13</v>
      </c>
      <c r="C5" s="27">
        <v>96000</v>
      </c>
      <c r="D5" s="42" t="s">
        <v>100</v>
      </c>
      <c r="E5" s="29">
        <v>4.8</v>
      </c>
      <c r="F5" s="30">
        <f>C5*E5</f>
        <v>460800</v>
      </c>
      <c r="G5" s="30">
        <v>3.05</v>
      </c>
      <c r="H5" s="30">
        <f>C5*G5</f>
        <v>292800</v>
      </c>
      <c r="I5" s="31">
        <v>3.14</v>
      </c>
      <c r="J5" s="32">
        <f>C5*I5</f>
        <v>301440</v>
      </c>
      <c r="K5" s="33">
        <f>AVERAGE(E5,G5,I5)</f>
        <v>3.6633333333333336</v>
      </c>
      <c r="L5" s="34">
        <f>AVERAGE(F5,H5,J5)</f>
        <v>351680</v>
      </c>
      <c r="M5" t="s">
        <v>169</v>
      </c>
    </row>
    <row r="6" spans="1:13" ht="36.75" thickBot="1">
      <c r="A6" s="25">
        <v>2</v>
      </c>
      <c r="B6" s="35" t="s">
        <v>13</v>
      </c>
      <c r="C6" s="36">
        <v>96000</v>
      </c>
      <c r="D6" s="43" t="s">
        <v>101</v>
      </c>
      <c r="E6" s="29">
        <v>8.8000000000000007</v>
      </c>
      <c r="F6" s="30">
        <f>C6*E6</f>
        <v>844800.00000000012</v>
      </c>
      <c r="G6" s="30">
        <v>5.47</v>
      </c>
      <c r="H6" s="30">
        <f>C6*G6</f>
        <v>525120</v>
      </c>
      <c r="I6" s="30">
        <v>5.64</v>
      </c>
      <c r="J6" s="32">
        <f>C6*I6</f>
        <v>541440</v>
      </c>
      <c r="K6" s="33">
        <f>AVERAGE(E6,G6,I6)</f>
        <v>6.6366666666666667</v>
      </c>
      <c r="L6" s="34">
        <f>AVERAGE(F6,H6,J6)</f>
        <v>637120</v>
      </c>
      <c r="M6" t="s">
        <v>170</v>
      </c>
    </row>
    <row r="7" spans="1:13">
      <c r="A7" s="99" t="s">
        <v>45</v>
      </c>
      <c r="B7" s="100"/>
      <c r="C7" s="100"/>
      <c r="D7" s="100"/>
      <c r="E7" s="101">
        <f>F5+F6</f>
        <v>1305600</v>
      </c>
      <c r="F7" s="102"/>
      <c r="G7" s="101">
        <f>H5+H6</f>
        <v>817920</v>
      </c>
      <c r="H7" s="102"/>
      <c r="I7" s="101">
        <f>J5+J6</f>
        <v>842880</v>
      </c>
      <c r="J7" s="102"/>
      <c r="K7" s="114">
        <f>AVERAGE(E7:J8)</f>
        <v>988800</v>
      </c>
      <c r="L7" s="115"/>
    </row>
    <row r="8" spans="1:13">
      <c r="A8" s="110" t="s">
        <v>47</v>
      </c>
      <c r="B8" s="111"/>
      <c r="C8" s="111"/>
      <c r="D8" s="111"/>
      <c r="E8" s="106"/>
      <c r="F8" s="107"/>
      <c r="G8" s="106"/>
      <c r="H8" s="107"/>
      <c r="I8" s="106"/>
      <c r="J8" s="107"/>
      <c r="K8" s="114"/>
      <c r="L8" s="115"/>
    </row>
    <row r="9" spans="1:13">
      <c r="A9" s="110" t="s">
        <v>48</v>
      </c>
      <c r="B9" s="111"/>
      <c r="C9" s="38"/>
      <c r="D9" s="39" t="s">
        <v>49</v>
      </c>
      <c r="E9" s="112"/>
      <c r="F9" s="113"/>
      <c r="G9" s="112"/>
      <c r="H9" s="113"/>
      <c r="I9" s="112"/>
      <c r="J9" s="113"/>
      <c r="K9" s="112"/>
      <c r="L9" s="113"/>
    </row>
    <row r="10" spans="1:13">
      <c r="A10" s="116"/>
      <c r="B10" s="117"/>
      <c r="C10" s="118"/>
      <c r="D10" s="40"/>
      <c r="E10" s="119"/>
      <c r="F10" s="120"/>
      <c r="G10" s="119"/>
      <c r="H10" s="120"/>
      <c r="I10" s="119"/>
      <c r="J10" s="120"/>
      <c r="K10" s="119"/>
      <c r="L10" s="120"/>
    </row>
  </sheetData>
  <mergeCells count="35">
    <mergeCell ref="A2:D2"/>
    <mergeCell ref="E2:F2"/>
    <mergeCell ref="G2:H2"/>
    <mergeCell ref="I2:J2"/>
    <mergeCell ref="K2:L2"/>
    <mergeCell ref="A1:D1"/>
    <mergeCell ref="E1:F1"/>
    <mergeCell ref="G1:H1"/>
    <mergeCell ref="I1:J1"/>
    <mergeCell ref="K1:L1"/>
    <mergeCell ref="A7:D7"/>
    <mergeCell ref="E7:F7"/>
    <mergeCell ref="G7:H7"/>
    <mergeCell ref="I7:J7"/>
    <mergeCell ref="K7:L7"/>
    <mergeCell ref="A3:D3"/>
    <mergeCell ref="E3:F3"/>
    <mergeCell ref="G3:H3"/>
    <mergeCell ref="I3:J3"/>
    <mergeCell ref="K3:L3"/>
    <mergeCell ref="A9:B9"/>
    <mergeCell ref="E9:F9"/>
    <mergeCell ref="G9:H9"/>
    <mergeCell ref="I9:J9"/>
    <mergeCell ref="K9:L9"/>
    <mergeCell ref="A8:D8"/>
    <mergeCell ref="E8:F8"/>
    <mergeCell ref="G8:H8"/>
    <mergeCell ref="I8:J8"/>
    <mergeCell ref="K8:L8"/>
    <mergeCell ref="A10:C10"/>
    <mergeCell ref="E10:F10"/>
    <mergeCell ref="G10:H10"/>
    <mergeCell ref="I10:J10"/>
    <mergeCell ref="K10:L10"/>
  </mergeCells>
  <pageMargins left="0.511811024" right="0.511811024" top="0.78740157499999996" bottom="0.78740157499999996" header="0.31496062000000002" footer="0.31496062000000002"/>
  <pageSetup paperSize="9" scale="85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A3" sqref="A3:D3"/>
    </sheetView>
  </sheetViews>
  <sheetFormatPr defaultRowHeight="15"/>
  <cols>
    <col min="1" max="1" width="4.85546875" bestFit="1" customWidth="1"/>
    <col min="2" max="2" width="5.28515625" bestFit="1" customWidth="1"/>
    <col min="3" max="3" width="7.140625" bestFit="1" customWidth="1"/>
    <col min="4" max="4" width="41.28515625" bestFit="1" customWidth="1"/>
    <col min="5" max="5" width="8.28515625" bestFit="1" customWidth="1"/>
    <col min="6" max="6" width="9.85546875" bestFit="1" customWidth="1"/>
    <col min="7" max="7" width="8.28515625" bestFit="1" customWidth="1"/>
    <col min="8" max="8" width="9.85546875" bestFit="1" customWidth="1"/>
    <col min="9" max="9" width="8.28515625" bestFit="1" customWidth="1"/>
    <col min="10" max="10" width="9.85546875" bestFit="1" customWidth="1"/>
    <col min="11" max="11" width="11.28515625" bestFit="1" customWidth="1"/>
    <col min="12" max="12" width="9.85546875" bestFit="1" customWidth="1"/>
    <col min="13" max="13" width="18.140625" customWidth="1"/>
  </cols>
  <sheetData>
    <row r="1" spans="1:13" ht="15" customHeight="1">
      <c r="A1" s="96" t="s">
        <v>0</v>
      </c>
      <c r="B1" s="97"/>
      <c r="C1" s="97"/>
      <c r="D1" s="98"/>
      <c r="E1" s="94" t="s">
        <v>116</v>
      </c>
      <c r="F1" s="95"/>
      <c r="G1" s="94" t="s">
        <v>105</v>
      </c>
      <c r="H1" s="95"/>
      <c r="I1" s="94" t="s">
        <v>125</v>
      </c>
      <c r="J1" s="95"/>
      <c r="K1" s="94"/>
      <c r="L1" s="95"/>
    </row>
    <row r="2" spans="1:13" ht="15" customHeight="1">
      <c r="A2" s="91" t="s">
        <v>4</v>
      </c>
      <c r="B2" s="92"/>
      <c r="C2" s="92"/>
      <c r="D2" s="93"/>
      <c r="E2" s="94" t="s">
        <v>121</v>
      </c>
      <c r="F2" s="95"/>
      <c r="G2" s="94" t="s">
        <v>106</v>
      </c>
      <c r="H2" s="95"/>
      <c r="I2" s="94" t="s">
        <v>123</v>
      </c>
      <c r="J2" s="95"/>
      <c r="K2" s="94"/>
      <c r="L2" s="95"/>
    </row>
    <row r="3" spans="1:13" ht="15" customHeight="1">
      <c r="A3" s="103" t="s">
        <v>111</v>
      </c>
      <c r="B3" s="104"/>
      <c r="C3" s="104"/>
      <c r="D3" s="105"/>
      <c r="E3" s="106" t="s">
        <v>118</v>
      </c>
      <c r="F3" s="107"/>
      <c r="G3" s="106" t="s">
        <v>107</v>
      </c>
      <c r="H3" s="107"/>
      <c r="I3" s="106" t="s">
        <v>124</v>
      </c>
      <c r="J3" s="107"/>
      <c r="K3" s="108"/>
      <c r="L3" s="109"/>
    </row>
    <row r="4" spans="1:13" ht="24.75" thickBot="1">
      <c r="A4" s="6" t="s">
        <v>12</v>
      </c>
      <c r="B4" s="6" t="s">
        <v>13</v>
      </c>
      <c r="C4" s="6" t="s">
        <v>14</v>
      </c>
      <c r="D4" s="6" t="s">
        <v>15</v>
      </c>
      <c r="E4" s="7" t="s">
        <v>16</v>
      </c>
      <c r="F4" s="8" t="s">
        <v>17</v>
      </c>
      <c r="G4" s="7" t="s">
        <v>16</v>
      </c>
      <c r="H4" s="8" t="s">
        <v>17</v>
      </c>
      <c r="I4" s="7" t="s">
        <v>16</v>
      </c>
      <c r="J4" s="8" t="s">
        <v>17</v>
      </c>
      <c r="K4" s="4" t="s">
        <v>18</v>
      </c>
      <c r="L4" s="5" t="s">
        <v>19</v>
      </c>
    </row>
    <row r="5" spans="1:13" ht="36.75" thickBot="1">
      <c r="A5" s="25">
        <v>1</v>
      </c>
      <c r="B5" s="26" t="s">
        <v>13</v>
      </c>
      <c r="C5" s="27">
        <v>60000</v>
      </c>
      <c r="D5" s="42" t="s">
        <v>102</v>
      </c>
      <c r="E5" s="29">
        <v>5.2</v>
      </c>
      <c r="F5" s="30">
        <v>312000</v>
      </c>
      <c r="G5" s="30">
        <v>5.36</v>
      </c>
      <c r="H5" s="30">
        <f>C5*G5</f>
        <v>321600</v>
      </c>
      <c r="I5" s="31">
        <v>5.52</v>
      </c>
      <c r="J5" s="32">
        <f>C5*I5</f>
        <v>331200</v>
      </c>
      <c r="K5" s="33">
        <f>AVERAGE(E5,G5,I5)</f>
        <v>5.3599999999999994</v>
      </c>
      <c r="L5" s="34">
        <f>AVERAGE(F5,H5,J5)</f>
        <v>321600</v>
      </c>
      <c r="M5" t="s">
        <v>182</v>
      </c>
    </row>
    <row r="6" spans="1:13" ht="36.75" thickBot="1">
      <c r="A6" s="25">
        <v>2</v>
      </c>
      <c r="B6" s="35" t="s">
        <v>13</v>
      </c>
      <c r="C6" s="36">
        <v>60000</v>
      </c>
      <c r="D6" s="43" t="s">
        <v>103</v>
      </c>
      <c r="E6" s="29">
        <v>9.9</v>
      </c>
      <c r="F6" s="30">
        <f>C6*E6</f>
        <v>594000</v>
      </c>
      <c r="G6" s="30">
        <v>7.83</v>
      </c>
      <c r="H6" s="30">
        <f>C6*G6</f>
        <v>469800</v>
      </c>
      <c r="I6" s="30">
        <v>8.08</v>
      </c>
      <c r="J6" s="32">
        <f>C6*I6</f>
        <v>484800</v>
      </c>
      <c r="K6" s="33">
        <f>AVERAGE(E6,G6,I6)</f>
        <v>8.6033333333333335</v>
      </c>
      <c r="L6" s="34">
        <f>AVERAGE(F6,H6,J6)</f>
        <v>516200</v>
      </c>
      <c r="M6" t="s">
        <v>171</v>
      </c>
    </row>
    <row r="7" spans="1:13">
      <c r="A7" s="99" t="s">
        <v>45</v>
      </c>
      <c r="B7" s="100"/>
      <c r="C7" s="100"/>
      <c r="D7" s="100"/>
      <c r="E7" s="101">
        <f>F5+F6</f>
        <v>906000</v>
      </c>
      <c r="F7" s="102"/>
      <c r="G7" s="101">
        <f>H5+H6</f>
        <v>791400</v>
      </c>
      <c r="H7" s="102"/>
      <c r="I7" s="101">
        <f>J5+J6</f>
        <v>816000</v>
      </c>
      <c r="J7" s="102"/>
      <c r="K7" s="114">
        <f>AVERAGE(E7:J7)</f>
        <v>837800</v>
      </c>
      <c r="L7" s="115"/>
    </row>
    <row r="8" spans="1:13">
      <c r="A8" s="110" t="s">
        <v>47</v>
      </c>
      <c r="B8" s="111"/>
      <c r="C8" s="111"/>
      <c r="D8" s="111"/>
      <c r="E8" s="106"/>
      <c r="F8" s="107"/>
      <c r="G8" s="106"/>
      <c r="H8" s="107"/>
      <c r="I8" s="106"/>
      <c r="J8" s="107"/>
      <c r="K8" s="114"/>
      <c r="L8" s="115"/>
    </row>
    <row r="9" spans="1:13">
      <c r="A9" s="110" t="s">
        <v>48</v>
      </c>
      <c r="B9" s="111"/>
      <c r="C9" s="38"/>
      <c r="D9" s="39" t="s">
        <v>49</v>
      </c>
      <c r="E9" s="112"/>
      <c r="F9" s="113"/>
      <c r="G9" s="112"/>
      <c r="H9" s="113"/>
      <c r="I9" s="112"/>
      <c r="J9" s="113"/>
      <c r="K9" s="112"/>
      <c r="L9" s="113"/>
    </row>
    <row r="10" spans="1:13">
      <c r="A10" s="116"/>
      <c r="B10" s="117"/>
      <c r="C10" s="118"/>
      <c r="D10" s="40"/>
      <c r="E10" s="119"/>
      <c r="F10" s="120"/>
      <c r="G10" s="119"/>
      <c r="H10" s="120"/>
      <c r="I10" s="119"/>
      <c r="J10" s="120"/>
      <c r="K10" s="119"/>
      <c r="L10" s="120"/>
    </row>
  </sheetData>
  <mergeCells count="35">
    <mergeCell ref="A2:D2"/>
    <mergeCell ref="E2:F2"/>
    <mergeCell ref="G2:H2"/>
    <mergeCell ref="I2:J2"/>
    <mergeCell ref="K2:L2"/>
    <mergeCell ref="A1:D1"/>
    <mergeCell ref="E1:F1"/>
    <mergeCell ref="G1:H1"/>
    <mergeCell ref="I1:J1"/>
    <mergeCell ref="K1:L1"/>
    <mergeCell ref="A7:D7"/>
    <mergeCell ref="E7:F7"/>
    <mergeCell ref="G7:H7"/>
    <mergeCell ref="I7:J7"/>
    <mergeCell ref="K7:L7"/>
    <mergeCell ref="A3:D3"/>
    <mergeCell ref="E3:F3"/>
    <mergeCell ref="G3:H3"/>
    <mergeCell ref="I3:J3"/>
    <mergeCell ref="K3:L3"/>
    <mergeCell ref="A9:B9"/>
    <mergeCell ref="E9:F9"/>
    <mergeCell ref="G9:H9"/>
    <mergeCell ref="I9:J9"/>
    <mergeCell ref="K9:L9"/>
    <mergeCell ref="A8:D8"/>
    <mergeCell ref="E8:F8"/>
    <mergeCell ref="G8:H8"/>
    <mergeCell ref="I8:J8"/>
    <mergeCell ref="K8:L8"/>
    <mergeCell ref="A10:C10"/>
    <mergeCell ref="E10:F10"/>
    <mergeCell ref="G10:H10"/>
    <mergeCell ref="I10:J10"/>
    <mergeCell ref="K10:L10"/>
  </mergeCells>
  <pageMargins left="0.511811024" right="0.511811024" top="0.78740157499999996" bottom="0.78740157499999996" header="0.31496062000000002" footer="0.31496062000000002"/>
  <pageSetup paperSize="9" scale="85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selection activeCell="E6" sqref="E6"/>
    </sheetView>
  </sheetViews>
  <sheetFormatPr defaultRowHeight="15"/>
  <cols>
    <col min="1" max="1" width="4.85546875" bestFit="1" customWidth="1"/>
    <col min="2" max="2" width="5.28515625" bestFit="1" customWidth="1"/>
    <col min="3" max="3" width="7.140625" bestFit="1" customWidth="1"/>
    <col min="4" max="4" width="41.28515625" bestFit="1" customWidth="1"/>
    <col min="5" max="5" width="8.28515625" bestFit="1" customWidth="1"/>
    <col min="6" max="6" width="12.28515625" customWidth="1"/>
    <col min="7" max="7" width="8.28515625" bestFit="1" customWidth="1"/>
    <col min="8" max="8" width="9.85546875" bestFit="1" customWidth="1"/>
    <col min="9" max="9" width="8.28515625" bestFit="1" customWidth="1"/>
    <col min="10" max="10" width="12" customWidth="1"/>
    <col min="11" max="11" width="11.28515625" bestFit="1" customWidth="1"/>
    <col min="12" max="12" width="9.85546875" bestFit="1" customWidth="1"/>
    <col min="13" max="13" width="17.42578125" customWidth="1"/>
  </cols>
  <sheetData>
    <row r="1" spans="1:13" ht="15" customHeight="1">
      <c r="A1" s="96" t="s">
        <v>0</v>
      </c>
      <c r="B1" s="97"/>
      <c r="C1" s="97"/>
      <c r="D1" s="98"/>
      <c r="E1" s="94" t="s">
        <v>120</v>
      </c>
      <c r="F1" s="95"/>
      <c r="G1" s="94" t="s">
        <v>105</v>
      </c>
      <c r="H1" s="95"/>
      <c r="I1" s="94" t="s">
        <v>122</v>
      </c>
      <c r="J1" s="95"/>
      <c r="K1" s="94"/>
      <c r="L1" s="95"/>
    </row>
    <row r="2" spans="1:13" ht="15" customHeight="1">
      <c r="A2" s="91" t="s">
        <v>4</v>
      </c>
      <c r="B2" s="92"/>
      <c r="C2" s="92"/>
      <c r="D2" s="93"/>
      <c r="E2" s="94" t="s">
        <v>117</v>
      </c>
      <c r="F2" s="95"/>
      <c r="G2" s="94" t="s">
        <v>106</v>
      </c>
      <c r="H2" s="95"/>
      <c r="I2" s="94" t="s">
        <v>123</v>
      </c>
      <c r="J2" s="95"/>
      <c r="K2" s="94"/>
      <c r="L2" s="95"/>
    </row>
    <row r="3" spans="1:13" ht="15" customHeight="1">
      <c r="A3" s="103" t="s">
        <v>112</v>
      </c>
      <c r="B3" s="104"/>
      <c r="C3" s="104"/>
      <c r="D3" s="105"/>
      <c r="E3" s="106" t="s">
        <v>118</v>
      </c>
      <c r="F3" s="107"/>
      <c r="G3" s="106" t="s">
        <v>107</v>
      </c>
      <c r="H3" s="107"/>
      <c r="I3" s="106" t="s">
        <v>124</v>
      </c>
      <c r="J3" s="107"/>
      <c r="K3" s="108"/>
      <c r="L3" s="109"/>
    </row>
    <row r="4" spans="1:13" ht="24.75" thickBot="1">
      <c r="A4" s="6" t="s">
        <v>12</v>
      </c>
      <c r="B4" s="6" t="s">
        <v>13</v>
      </c>
      <c r="C4" s="6" t="s">
        <v>14</v>
      </c>
      <c r="D4" s="6" t="s">
        <v>15</v>
      </c>
      <c r="E4" s="7" t="s">
        <v>16</v>
      </c>
      <c r="F4" s="8" t="s">
        <v>17</v>
      </c>
      <c r="G4" s="7" t="s">
        <v>16</v>
      </c>
      <c r="H4" s="8" t="s">
        <v>17</v>
      </c>
      <c r="I4" s="7" t="s">
        <v>16</v>
      </c>
      <c r="J4" s="8" t="s">
        <v>17</v>
      </c>
      <c r="K4" s="4" t="s">
        <v>18</v>
      </c>
      <c r="L4" s="5" t="s">
        <v>19</v>
      </c>
    </row>
    <row r="5" spans="1:13" ht="84.75" thickBot="1">
      <c r="A5" s="25">
        <v>1</v>
      </c>
      <c r="B5" s="26" t="s">
        <v>13</v>
      </c>
      <c r="C5" s="27">
        <v>10500</v>
      </c>
      <c r="D5" s="42" t="s">
        <v>113</v>
      </c>
      <c r="E5" s="29">
        <v>6.1</v>
      </c>
      <c r="F5" s="30">
        <f>C5*E5</f>
        <v>64049.999999999993</v>
      </c>
      <c r="G5" s="30">
        <v>3.6</v>
      </c>
      <c r="H5" s="30">
        <f>C5*G5</f>
        <v>37800</v>
      </c>
      <c r="I5" s="31">
        <v>4.2</v>
      </c>
      <c r="J5" s="32">
        <f>I5*C5</f>
        <v>44100</v>
      </c>
      <c r="K5" s="33">
        <f>AVERAGE(E5,G5,I5)</f>
        <v>4.6333333333333329</v>
      </c>
      <c r="L5" s="34">
        <f>AVERAGE(F5,H5,J5)</f>
        <v>48650</v>
      </c>
      <c r="M5" t="s">
        <v>179</v>
      </c>
    </row>
    <row r="6" spans="1:13" ht="84">
      <c r="A6" s="44">
        <v>2</v>
      </c>
      <c r="B6" s="45" t="s">
        <v>13</v>
      </c>
      <c r="C6" s="46">
        <v>600</v>
      </c>
      <c r="D6" s="47" t="s">
        <v>114</v>
      </c>
      <c r="E6" s="48">
        <v>4.4000000000000004</v>
      </c>
      <c r="F6" s="30">
        <f t="shared" ref="F6:F7" si="0">C6*E6</f>
        <v>2640</v>
      </c>
      <c r="G6" s="49">
        <v>2.08</v>
      </c>
      <c r="H6" s="30">
        <f t="shared" ref="H6:H7" si="1">C6*G6</f>
        <v>1248</v>
      </c>
      <c r="I6" s="49">
        <v>2.42</v>
      </c>
      <c r="J6" s="32">
        <f t="shared" ref="J6:J7" si="2">I6*C6</f>
        <v>1452</v>
      </c>
      <c r="K6" s="50">
        <f>AVERAGE(E6,G6,I6)</f>
        <v>2.9666666666666668</v>
      </c>
      <c r="L6" s="34">
        <f t="shared" ref="L6:L7" si="3">AVERAGE(F6,H6,J6)</f>
        <v>1780</v>
      </c>
      <c r="M6" t="s">
        <v>180</v>
      </c>
    </row>
    <row r="7" spans="1:13" ht="84">
      <c r="A7" s="25">
        <v>3</v>
      </c>
      <c r="B7" s="51" t="s">
        <v>13</v>
      </c>
      <c r="C7" s="52">
        <v>3000</v>
      </c>
      <c r="D7" s="53" t="s">
        <v>115</v>
      </c>
      <c r="E7" s="54">
        <v>4.2</v>
      </c>
      <c r="F7" s="30">
        <f t="shared" si="0"/>
        <v>12600</v>
      </c>
      <c r="G7" s="30">
        <v>2.08</v>
      </c>
      <c r="H7" s="30">
        <f t="shared" si="1"/>
        <v>6240</v>
      </c>
      <c r="I7" s="30">
        <v>2.42</v>
      </c>
      <c r="J7" s="32">
        <f t="shared" si="2"/>
        <v>7260</v>
      </c>
      <c r="K7" s="33"/>
      <c r="L7" s="34">
        <f t="shared" si="3"/>
        <v>8700</v>
      </c>
      <c r="M7" t="s">
        <v>181</v>
      </c>
    </row>
    <row r="8" spans="1:13">
      <c r="A8" s="99" t="s">
        <v>45</v>
      </c>
      <c r="B8" s="100"/>
      <c r="C8" s="100"/>
      <c r="D8" s="100"/>
      <c r="E8" s="101">
        <f>F5+F6+F7</f>
        <v>79290</v>
      </c>
      <c r="F8" s="102"/>
      <c r="G8" s="101">
        <f>H5+H6+H7</f>
        <v>45288</v>
      </c>
      <c r="H8" s="102"/>
      <c r="I8" s="101">
        <f>J5+J6+J7</f>
        <v>52812</v>
      </c>
      <c r="J8" s="102"/>
      <c r="K8" s="114">
        <f>AVERAGE(E8:J8)</f>
        <v>59130</v>
      </c>
      <c r="L8" s="115"/>
    </row>
    <row r="9" spans="1:13">
      <c r="A9" s="110" t="s">
        <v>47</v>
      </c>
      <c r="B9" s="111"/>
      <c r="C9" s="111"/>
      <c r="D9" s="111"/>
      <c r="E9" s="106"/>
      <c r="F9" s="107"/>
      <c r="G9" s="106"/>
      <c r="H9" s="107"/>
      <c r="I9" s="106"/>
      <c r="J9" s="107"/>
      <c r="K9" s="114"/>
      <c r="L9" s="115"/>
    </row>
    <row r="10" spans="1:13">
      <c r="A10" s="110" t="s">
        <v>48</v>
      </c>
      <c r="B10" s="111"/>
      <c r="C10" s="38"/>
      <c r="D10" s="39" t="s">
        <v>49</v>
      </c>
      <c r="E10" s="112"/>
      <c r="F10" s="113"/>
      <c r="G10" s="112"/>
      <c r="H10" s="113"/>
      <c r="I10" s="112"/>
      <c r="J10" s="113"/>
      <c r="K10" s="112"/>
      <c r="L10" s="113"/>
    </row>
    <row r="11" spans="1:13">
      <c r="A11" s="116"/>
      <c r="B11" s="117"/>
      <c r="C11" s="118"/>
      <c r="D11" s="40"/>
      <c r="E11" s="119"/>
      <c r="F11" s="120"/>
      <c r="G11" s="119"/>
      <c r="H11" s="120"/>
      <c r="I11" s="119"/>
      <c r="J11" s="120"/>
      <c r="K11" s="119"/>
      <c r="L11" s="120"/>
    </row>
  </sheetData>
  <mergeCells count="35">
    <mergeCell ref="A2:D2"/>
    <mergeCell ref="E2:F2"/>
    <mergeCell ref="G2:H2"/>
    <mergeCell ref="I2:J2"/>
    <mergeCell ref="K2:L2"/>
    <mergeCell ref="A1:D1"/>
    <mergeCell ref="E1:F1"/>
    <mergeCell ref="G1:H1"/>
    <mergeCell ref="I1:J1"/>
    <mergeCell ref="K1:L1"/>
    <mergeCell ref="A8:D8"/>
    <mergeCell ref="E8:F8"/>
    <mergeCell ref="G8:H8"/>
    <mergeCell ref="I8:J8"/>
    <mergeCell ref="K8:L8"/>
    <mergeCell ref="A3:D3"/>
    <mergeCell ref="E3:F3"/>
    <mergeCell ref="G3:H3"/>
    <mergeCell ref="I3:J3"/>
    <mergeCell ref="K3:L3"/>
    <mergeCell ref="A10:B10"/>
    <mergeCell ref="E10:F10"/>
    <mergeCell ref="G10:H10"/>
    <mergeCell ref="I10:J10"/>
    <mergeCell ref="K10:L10"/>
    <mergeCell ref="A9:D9"/>
    <mergeCell ref="E9:F9"/>
    <mergeCell ref="G9:H9"/>
    <mergeCell ref="I9:J9"/>
    <mergeCell ref="K9:L9"/>
    <mergeCell ref="A11:C11"/>
    <mergeCell ref="E11:F11"/>
    <mergeCell ref="G11:H11"/>
    <mergeCell ref="I11:J11"/>
    <mergeCell ref="K11:L11"/>
  </mergeCells>
  <pageMargins left="0.511811024" right="0.511811024" top="0.78740157499999996" bottom="0.78740157499999996" header="0.31496062000000002" footer="0.31496062000000002"/>
  <pageSetup paperSize="9" scale="85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5" sqref="G15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Plan1</vt:lpstr>
      <vt:lpstr>GRAFICA LOTE 1</vt:lpstr>
      <vt:lpstr>GRAFICA LOTE 3</vt:lpstr>
      <vt:lpstr>GRAFICA LOTE 2</vt:lpstr>
      <vt:lpstr>GRAFICA LOTE 4</vt:lpstr>
      <vt:lpstr>GRAFICA LOTE 5</vt:lpstr>
      <vt:lpstr>GRAFICA LOTE 6</vt:lpstr>
      <vt:lpstr>Plan2 (2)</vt:lpstr>
      <vt:lpstr>Plan3</vt:lpstr>
      <vt:lpstr>'GRAFICA LOTE 4'!_GoBack</vt:lpstr>
      <vt:lpstr>'GRAFICA LOTE 5'!_GoBack</vt:lpstr>
      <vt:lpstr>'GRAFICA LOTE 6'!_GoBack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carlos</cp:lastModifiedBy>
  <cp:lastPrinted>2024-01-22T14:52:00Z</cp:lastPrinted>
  <dcterms:created xsi:type="dcterms:W3CDTF">2017-05-18T13:04:10Z</dcterms:created>
  <dcterms:modified xsi:type="dcterms:W3CDTF">2024-02-20T13:34:32Z</dcterms:modified>
</cp:coreProperties>
</file>