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bras\licitacoes\2019\LICITAÇÕES 2023\14. Anel Viário - Execução\"/>
    </mc:Choice>
  </mc:AlternateContent>
  <xr:revisionPtr revIDLastSave="0" documentId="8_{74738F14-ECEA-4DDD-8C6A-FA0A091CA56D}" xr6:coauthVersionLast="47" xr6:coauthVersionMax="47" xr10:uidLastSave="{00000000-0000-0000-0000-000000000000}"/>
  <bookViews>
    <workbookView xWindow="3210" yWindow="315" windowWidth="14985" windowHeight="15165" tabRatio="642" xr2:uid="{00000000-000D-0000-FFFF-FFFF00000000}"/>
  </bookViews>
  <sheets>
    <sheet name="Pagamento" sheetId="2" r:id="rId1"/>
  </sheets>
  <definedNames>
    <definedName name="_xlnm.Print_Area" localSheetId="0">Pagamento!$A$1:$I$14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G12" i="2"/>
  <c r="G11" i="2"/>
  <c r="G6" i="2" s="1"/>
  <c r="G14" i="2" s="1"/>
  <c r="G10" i="2"/>
  <c r="G9" i="2"/>
  <c r="G8" i="2"/>
  <c r="G7" i="2"/>
  <c r="I7" i="2"/>
  <c r="D13" i="2" l="1"/>
  <c r="D12" i="2"/>
  <c r="I12" i="2" s="1"/>
  <c r="D11" i="2"/>
  <c r="D9" i="2"/>
  <c r="D10" i="2"/>
  <c r="I10" i="2" l="1"/>
  <c r="I11" i="2"/>
  <c r="I8" i="2"/>
  <c r="I13" i="2" l="1"/>
  <c r="E7" i="2" l="1"/>
  <c r="I9" i="2" l="1"/>
  <c r="I6" i="2" l="1"/>
  <c r="I14" i="2" s="1"/>
  <c r="E12" i="2" l="1"/>
  <c r="E10" i="2"/>
  <c r="E13" i="2"/>
  <c r="E11" i="2"/>
  <c r="E8" i="2"/>
  <c r="E9" i="2"/>
  <c r="E6" i="2" l="1"/>
</calcChain>
</file>

<file path=xl/sharedStrings.xml><?xml version="1.0" encoding="utf-8"?>
<sst xmlns="http://schemas.openxmlformats.org/spreadsheetml/2006/main" count="37" uniqueCount="32">
  <si>
    <t>ITEM</t>
  </si>
  <si>
    <t>1.2</t>
  </si>
  <si>
    <t>1.3</t>
  </si>
  <si>
    <t>SERVIÇO</t>
  </si>
  <si>
    <t>VALOR ORÇADO</t>
  </si>
  <si>
    <t>OBRAS DE CONSTRUÇÃO</t>
  </si>
  <si>
    <t>UNID</t>
  </si>
  <si>
    <t>QUANTIDADE</t>
  </si>
  <si>
    <t>PERCENTUAL DO GLOBAL</t>
  </si>
  <si>
    <t>VALOR POR UNIDADE</t>
  </si>
  <si>
    <t>VALOR PROPOSTO</t>
  </si>
  <si>
    <t>TOTAL</t>
  </si>
  <si>
    <t>PREFEITURA MUNICIPAL DE CORDEIRÓPOLIS
Estado de São Paulo</t>
  </si>
  <si>
    <r>
      <t xml:space="preserve">PROCESSO ADMINISTRATIVO Nº </t>
    </r>
    <r>
      <rPr>
        <b/>
        <sz val="11"/>
        <color rgb="FFFF0000"/>
        <rFont val="Calibri"/>
        <family val="2"/>
        <scheme val="minor"/>
      </rPr>
      <t>XXX</t>
    </r>
    <r>
      <rPr>
        <b/>
        <sz val="11"/>
        <color theme="1"/>
        <rFont val="Calibri"/>
        <family val="2"/>
        <scheme val="minor"/>
      </rPr>
      <t>/2023  PROCESSO LICITATÓRIO Nº</t>
    </r>
    <r>
      <rPr>
        <b/>
        <sz val="11"/>
        <color rgb="FFFF0000"/>
        <rFont val="Calibri"/>
        <family val="2"/>
        <scheme val="minor"/>
      </rPr>
      <t xml:space="preserve"> XXX</t>
    </r>
    <r>
      <rPr>
        <b/>
        <sz val="11"/>
        <color theme="1"/>
        <rFont val="Calibri"/>
        <family val="2"/>
        <scheme val="minor"/>
      </rPr>
      <t xml:space="preserve">/2023 
                                             ANEXO VIII - CRITÉRIO DE PAGAMENTO
</t>
    </r>
  </si>
  <si>
    <t>Objeto: Contratação de empresa especializada para a elaboração de Projeto Executivo e Execução das obras de implantação do Anel Viário de Cordeirópolis</t>
  </si>
  <si>
    <t>Local: Cordeirópolis/SP</t>
  </si>
  <si>
    <t>DESCONTO PROPOSTO (%)</t>
  </si>
  <si>
    <t>Serviços Preliminares e Terraplenagem</t>
  </si>
  <si>
    <t>km</t>
  </si>
  <si>
    <t>Drenagem</t>
  </si>
  <si>
    <t>Pavimentação</t>
  </si>
  <si>
    <t>Sinalização</t>
  </si>
  <si>
    <t>Paisagismo e Obras Complementares</t>
  </si>
  <si>
    <t>Canteiro de obras</t>
  </si>
  <si>
    <t>ud</t>
  </si>
  <si>
    <t>1.1</t>
  </si>
  <si>
    <t>1.4</t>
  </si>
  <si>
    <t>1.5</t>
  </si>
  <si>
    <t>1.6</t>
  </si>
  <si>
    <t>Anel Viário</t>
  </si>
  <si>
    <t>1.7</t>
  </si>
  <si>
    <t>Projeto Executivo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</si>
</sst>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43" fontId="0" fillId="2" borderId="0" xfId="3" applyFont="1" applyFill="1" applyAlignment="1">
      <alignment vertical="center"/>
    </xf>
    <xf numFmtId="43" fontId="0" fillId="2" borderId="0" xfId="0" applyNumberFormat="1" applyFill="1"/>
    <xf numFmtId="43" fontId="0" fillId="2" borderId="0" xfId="3" applyFont="1" applyFill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0" fontId="2" fillId="2" borderId="15" xfId="0" applyNumberFormat="1" applyFont="1" applyFill="1" applyBorder="1" applyAlignment="1">
      <alignment horizontal="center" vertical="center"/>
    </xf>
    <xf numFmtId="44" fontId="2" fillId="2" borderId="15" xfId="0" applyNumberFormat="1" applyFont="1" applyFill="1" applyBorder="1" applyAlignment="1">
      <alignment horizontal="center" vertical="center"/>
    </xf>
    <xf numFmtId="44" fontId="2" fillId="2" borderId="16" xfId="0" applyNumberFormat="1" applyFont="1" applyFill="1" applyBorder="1" applyAlignment="1">
      <alignment horizontal="center" vertical="center"/>
    </xf>
    <xf numFmtId="44" fontId="2" fillId="2" borderId="11" xfId="0" applyNumberFormat="1" applyFont="1" applyFill="1" applyBorder="1"/>
    <xf numFmtId="0" fontId="2" fillId="2" borderId="11" xfId="0" applyFont="1" applyFill="1" applyBorder="1"/>
    <xf numFmtId="44" fontId="2" fillId="2" borderId="12" xfId="0" applyNumberFormat="1" applyFont="1" applyFill="1" applyBorder="1"/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10" fontId="0" fillId="2" borderId="3" xfId="2" applyNumberFormat="1" applyFont="1" applyFill="1" applyBorder="1" applyAlignment="1">
      <alignment horizontal="center" vertical="center"/>
    </xf>
    <xf numFmtId="44" fontId="0" fillId="2" borderId="3" xfId="1" applyFont="1" applyFill="1" applyBorder="1" applyAlignment="1">
      <alignment horizontal="center" vertical="center"/>
    </xf>
    <xf numFmtId="10" fontId="0" fillId="2" borderId="3" xfId="0" applyNumberFormat="1" applyFill="1" applyBorder="1" applyAlignment="1">
      <alignment horizontal="center" vertical="center"/>
    </xf>
    <xf numFmtId="44" fontId="0" fillId="2" borderId="7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44" fontId="0" fillId="2" borderId="0" xfId="0" applyNumberForma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right" indent="9"/>
    </xf>
    <xf numFmtId="0" fontId="2" fillId="2" borderId="11" xfId="0" applyFont="1" applyFill="1" applyBorder="1" applyAlignment="1">
      <alignment horizontal="right" indent="9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944880</xdr:colOff>
      <xdr:row>0</xdr:row>
      <xdr:rowOff>144781</xdr:rowOff>
    </xdr:from>
    <xdr:to>
      <xdr:col>8</xdr:col>
      <xdr:colOff>248888</xdr:colOff>
      <xdr:row>0</xdr:row>
      <xdr:rowOff>611506</xdr:rowOff>
    </xdr:to>
    <xdr:pic>
      <xdr:nvPicPr>
        <xdr:cNvPr id="3" name="Imagem 2" descr="Imagem 01">
          <a:extLst>
            <a:ext uri="{FF2B5EF4-FFF2-40B4-BE49-F238E27FC236}">
              <a16:creationId xmlns:a16="http://schemas.microsoft.com/office/drawing/2014/main" id="{B8A5C842-2D50-A1F7-372D-ADB5A02D9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917680" y="144781"/>
          <a:ext cx="376523" cy="466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"/>
  <sheetViews>
    <sheetView tabSelected="1" zoomScaleNormal="100" zoomScaleSheetLayoutView="100" workbookViewId="0">
      <selection sqref="A1:G1"/>
    </sheetView>
  </sheetViews>
  <sheetFormatPr defaultColWidth="9.140625" defaultRowHeight="15" x14ac:dyDescent="0.25"/>
  <cols>
    <col min="1" max="1" width="8" style="1" customWidth="1"/>
    <col min="2" max="2" width="36" style="1" bestFit="1" customWidth="1"/>
    <col min="3" max="3" width="5.5703125" style="1" bestFit="1" customWidth="1"/>
    <col min="4" max="4" width="12.85546875" style="1" bestFit="1" customWidth="1"/>
    <col min="5" max="5" width="15" style="1" customWidth="1"/>
    <col min="6" max="6" width="17.140625" style="1" bestFit="1" customWidth="1"/>
    <col min="7" max="7" width="17.7109375" style="1" bestFit="1" customWidth="1"/>
    <col min="8" max="8" width="15.85546875" style="1" customWidth="1"/>
    <col min="9" max="9" width="17.7109375" style="1" bestFit="1" customWidth="1"/>
    <col min="10" max="10" width="9.140625" style="1"/>
    <col min="11" max="11" width="14.28515625" style="2" bestFit="1" customWidth="1"/>
    <col min="12" max="12" width="12.85546875" style="1" bestFit="1" customWidth="1"/>
    <col min="13" max="16384" width="9.140625" style="1"/>
  </cols>
  <sheetData>
    <row r="1" spans="1:26" ht="53.25" customHeight="1" thickBot="1" x14ac:dyDescent="0.3">
      <c r="A1" s="28" t="s">
        <v>13</v>
      </c>
      <c r="B1" s="29"/>
      <c r="C1" s="29"/>
      <c r="D1" s="29"/>
      <c r="E1" s="29"/>
      <c r="F1" s="29"/>
      <c r="G1" s="29"/>
      <c r="H1" s="30" t="s">
        <v>12</v>
      </c>
      <c r="I1" s="31"/>
      <c r="J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0" customHeight="1" thickBot="1" x14ac:dyDescent="0.3">
      <c r="A2" s="41" t="s">
        <v>14</v>
      </c>
      <c r="B2" s="42"/>
      <c r="C2" s="42"/>
      <c r="D2" s="42"/>
      <c r="E2" s="42"/>
      <c r="F2" s="42"/>
      <c r="G2" s="42"/>
      <c r="H2" s="32"/>
      <c r="I2" s="33"/>
      <c r="J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thickBot="1" x14ac:dyDescent="0.3">
      <c r="A3" s="43" t="s">
        <v>15</v>
      </c>
      <c r="B3" s="44"/>
      <c r="C3" s="44"/>
      <c r="D3" s="44"/>
      <c r="E3" s="44"/>
      <c r="F3" s="44"/>
      <c r="G3" s="44"/>
      <c r="H3" s="34"/>
      <c r="I3" s="35"/>
      <c r="J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7.5" customHeight="1" thickBot="1" x14ac:dyDescent="0.3">
      <c r="A4" s="6" t="s">
        <v>0</v>
      </c>
      <c r="B4" s="7" t="s">
        <v>3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4</v>
      </c>
      <c r="H4" s="25" t="s">
        <v>16</v>
      </c>
      <c r="I4" s="26" t="s">
        <v>10</v>
      </c>
      <c r="J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thickBot="1" x14ac:dyDescent="0.3">
      <c r="A5" s="36" t="s">
        <v>5</v>
      </c>
      <c r="B5" s="37"/>
      <c r="C5" s="37"/>
      <c r="D5" s="37"/>
      <c r="E5" s="37"/>
      <c r="F5" s="37"/>
      <c r="G5" s="37"/>
      <c r="H5" s="37"/>
      <c r="I5" s="38"/>
      <c r="K5" s="3"/>
    </row>
    <row r="6" spans="1:26" x14ac:dyDescent="0.25">
      <c r="A6" s="8">
        <v>1</v>
      </c>
      <c r="B6" s="9" t="s">
        <v>29</v>
      </c>
      <c r="C6" s="10"/>
      <c r="D6" s="10"/>
      <c r="E6" s="11">
        <f>SUM(E7:E13)</f>
        <v>0.99999999999999989</v>
      </c>
      <c r="F6" s="10"/>
      <c r="G6" s="12">
        <f>SUM(G7:G13)</f>
        <v>104511766.35290162</v>
      </c>
      <c r="H6" s="11">
        <v>0</v>
      </c>
      <c r="I6" s="13">
        <f>SUM(I7:I13)</f>
        <v>104511766.35290162</v>
      </c>
      <c r="K6" s="3"/>
      <c r="L6" s="4"/>
      <c r="M6" s="4"/>
    </row>
    <row r="7" spans="1:26" x14ac:dyDescent="0.25">
      <c r="A7" s="17" t="s">
        <v>25</v>
      </c>
      <c r="B7" s="24" t="s">
        <v>31</v>
      </c>
      <c r="C7" s="19" t="s">
        <v>24</v>
      </c>
      <c r="D7" s="19">
        <v>1</v>
      </c>
      <c r="E7" s="20">
        <f t="shared" ref="E7" si="0">G7/$G$14</f>
        <v>3.3499779232300728E-3</v>
      </c>
      <c r="F7" s="21">
        <v>350112.11</v>
      </c>
      <c r="G7" s="21">
        <f t="shared" ref="G7:G13" si="1">F7*D7</f>
        <v>350112.11</v>
      </c>
      <c r="H7" s="22">
        <v>0</v>
      </c>
      <c r="I7" s="23">
        <f t="shared" ref="I7" si="2">(1-H7)*G7</f>
        <v>350112.11</v>
      </c>
      <c r="K7" s="3"/>
      <c r="L7" s="4"/>
      <c r="M7" s="4"/>
    </row>
    <row r="8" spans="1:26" x14ac:dyDescent="0.25">
      <c r="A8" s="17" t="s">
        <v>1</v>
      </c>
      <c r="B8" s="24" t="s">
        <v>23</v>
      </c>
      <c r="C8" s="19" t="s">
        <v>24</v>
      </c>
      <c r="D8" s="19">
        <v>1</v>
      </c>
      <c r="E8" s="20">
        <f t="shared" ref="E8:E13" si="3">G8/$G$14</f>
        <v>1.5796635884303988E-2</v>
      </c>
      <c r="F8" s="21">
        <v>1650934.31870224</v>
      </c>
      <c r="G8" s="21">
        <f t="shared" si="1"/>
        <v>1650934.31870224</v>
      </c>
      <c r="H8" s="22">
        <v>0</v>
      </c>
      <c r="I8" s="23">
        <f t="shared" ref="I8" si="4">(1-H8)*G8</f>
        <v>1650934.31870224</v>
      </c>
      <c r="K8" s="3"/>
      <c r="L8" s="4"/>
      <c r="M8" s="4"/>
    </row>
    <row r="9" spans="1:26" ht="30" x14ac:dyDescent="0.25">
      <c r="A9" s="17" t="s">
        <v>2</v>
      </c>
      <c r="B9" s="24" t="s">
        <v>17</v>
      </c>
      <c r="C9" s="19" t="s">
        <v>18</v>
      </c>
      <c r="D9" s="19">
        <f>11106/1000</f>
        <v>11.106</v>
      </c>
      <c r="E9" s="20">
        <f t="shared" si="3"/>
        <v>0.34196423577150414</v>
      </c>
      <c r="F9" s="21">
        <v>3218016.0552854314</v>
      </c>
      <c r="G9" s="21">
        <f t="shared" si="1"/>
        <v>35739286.310000002</v>
      </c>
      <c r="H9" s="22">
        <v>0</v>
      </c>
      <c r="I9" s="23">
        <f t="shared" ref="I9" si="5">(1-H9)*G9</f>
        <v>35739286.310000002</v>
      </c>
      <c r="K9" s="3"/>
      <c r="L9" s="4"/>
    </row>
    <row r="10" spans="1:26" x14ac:dyDescent="0.25">
      <c r="A10" s="17" t="s">
        <v>26</v>
      </c>
      <c r="B10" s="18" t="s">
        <v>19</v>
      </c>
      <c r="C10" s="19" t="s">
        <v>18</v>
      </c>
      <c r="D10" s="19">
        <f>11106/1000</f>
        <v>11.106</v>
      </c>
      <c r="E10" s="20">
        <f t="shared" si="3"/>
        <v>0.10880494104747065</v>
      </c>
      <c r="F10" s="21">
        <v>1023896.6843863217</v>
      </c>
      <c r="G10" s="21">
        <f t="shared" si="1"/>
        <v>11371396.576794488</v>
      </c>
      <c r="H10" s="22">
        <v>0</v>
      </c>
      <c r="I10" s="23">
        <f t="shared" ref="I10:I13" si="6">(1-H10)*G10</f>
        <v>11371396.576794488</v>
      </c>
      <c r="K10" s="3"/>
      <c r="L10" s="4"/>
    </row>
    <row r="11" spans="1:26" x14ac:dyDescent="0.25">
      <c r="A11" s="17" t="s">
        <v>27</v>
      </c>
      <c r="B11" s="18" t="s">
        <v>20</v>
      </c>
      <c r="C11" s="19" t="s">
        <v>18</v>
      </c>
      <c r="D11" s="19">
        <f>11106/1000</f>
        <v>11.106</v>
      </c>
      <c r="E11" s="20">
        <f t="shared" si="3"/>
        <v>0.43808839515077735</v>
      </c>
      <c r="F11" s="21">
        <v>4122581.667199323</v>
      </c>
      <c r="G11" s="21">
        <f t="shared" si="1"/>
        <v>45785391.995915681</v>
      </c>
      <c r="H11" s="22">
        <v>0</v>
      </c>
      <c r="I11" s="23">
        <f t="shared" si="6"/>
        <v>45785391.995915681</v>
      </c>
      <c r="K11" s="3"/>
      <c r="L11" s="4"/>
    </row>
    <row r="12" spans="1:26" x14ac:dyDescent="0.25">
      <c r="A12" s="17" t="s">
        <v>28</v>
      </c>
      <c r="B12" s="18" t="s">
        <v>21</v>
      </c>
      <c r="C12" s="19" t="s">
        <v>18</v>
      </c>
      <c r="D12" s="19">
        <f>11106/1000</f>
        <v>11.106</v>
      </c>
      <c r="E12" s="20">
        <f t="shared" si="3"/>
        <v>6.4550564559190879E-2</v>
      </c>
      <c r="F12" s="21">
        <v>607445.84199154063</v>
      </c>
      <c r="G12" s="21">
        <f t="shared" si="1"/>
        <v>6746293.5211580498</v>
      </c>
      <c r="H12" s="22">
        <v>0</v>
      </c>
      <c r="I12" s="23">
        <f t="shared" si="6"/>
        <v>6746293.5211580498</v>
      </c>
      <c r="K12" s="3"/>
      <c r="L12" s="4"/>
    </row>
    <row r="13" spans="1:26" ht="15.75" thickBot="1" x14ac:dyDescent="0.3">
      <c r="A13" s="17" t="s">
        <v>30</v>
      </c>
      <c r="B13" s="18" t="s">
        <v>22</v>
      </c>
      <c r="C13" s="19" t="s">
        <v>18</v>
      </c>
      <c r="D13" s="19">
        <f>11106/1000</f>
        <v>11.106</v>
      </c>
      <c r="E13" s="20">
        <f t="shared" si="3"/>
        <v>2.7445249663522773E-2</v>
      </c>
      <c r="F13" s="21">
        <v>258270.44123277001</v>
      </c>
      <c r="G13" s="21">
        <f t="shared" si="1"/>
        <v>2868351.5203311439</v>
      </c>
      <c r="H13" s="22">
        <v>0</v>
      </c>
      <c r="I13" s="23">
        <f t="shared" si="6"/>
        <v>2868351.5203311439</v>
      </c>
      <c r="K13" s="3"/>
      <c r="L13" s="4"/>
    </row>
    <row r="14" spans="1:26" ht="15.75" thickBot="1" x14ac:dyDescent="0.3">
      <c r="A14" s="39" t="s">
        <v>11</v>
      </c>
      <c r="B14" s="40"/>
      <c r="C14" s="40"/>
      <c r="D14" s="40"/>
      <c r="E14" s="40"/>
      <c r="F14" s="40"/>
      <c r="G14" s="14">
        <f>G6</f>
        <v>104511766.35290162</v>
      </c>
      <c r="H14" s="15"/>
      <c r="I14" s="16">
        <f>I6</f>
        <v>104511766.35290162</v>
      </c>
      <c r="K14" s="3"/>
      <c r="L14" s="4"/>
    </row>
    <row r="15" spans="1:26" x14ac:dyDescent="0.25">
      <c r="K15" s="3"/>
    </row>
    <row r="17" spans="6:7" x14ac:dyDescent="0.25">
      <c r="F17" s="5"/>
      <c r="G17" s="27"/>
    </row>
  </sheetData>
  <mergeCells count="6">
    <mergeCell ref="A1:G1"/>
    <mergeCell ref="H1:I3"/>
    <mergeCell ref="A5:I5"/>
    <mergeCell ref="A14:F14"/>
    <mergeCell ref="A2:G2"/>
    <mergeCell ref="A3:G3"/>
  </mergeCells>
  <phoneticPr fontId="3" type="noConversion"/>
  <printOptions horizontalCentered="1"/>
  <pageMargins left="0.11811023622047245" right="0.11811023622047245" top="0.39370078740157483" bottom="0.39370078740157483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Pagamento</vt:lpstr>
      <vt:lpstr>Pagamento!Area_de_impressao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- Diretor Administrativo Secretaria de Obras e Planejamento</dc:creator>
  <cp:lastModifiedBy>Renan - Diretor Administrativo Secretaria de Obras e P</cp:lastModifiedBy>
  <cp:lastPrinted>2023-04-04T18:04:31Z</cp:lastPrinted>
  <dcterms:created xsi:type="dcterms:W3CDTF">2021-08-23T13:38:55Z</dcterms:created>
  <dcterms:modified xsi:type="dcterms:W3CDTF">2024-01-09T19:50:48Z</dcterms:modified>
</cp:coreProperties>
</file>