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CDI\"/>
    </mc:Choice>
  </mc:AlternateContent>
  <xr:revisionPtr revIDLastSave="0" documentId="13_ncr:1_{D996F9CF-C402-4F47-BE09-5B58887ED8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ilha" sheetId="1" r:id="rId1"/>
    <sheet name="Cronograma" sheetId="6" r:id="rId2"/>
  </sheets>
  <externalReferences>
    <externalReference r:id="rId3"/>
  </externalReferences>
  <definedNames>
    <definedName name="_xlnm.Print_Area" localSheetId="1">Cronograma!$B$2:$G$21</definedName>
    <definedName name="_xlnm.Print_Area" localSheetId="0">Planilha!$B$1:$K$48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6" l="1"/>
  <c r="C10" i="6"/>
  <c r="C8" i="6"/>
  <c r="M31" i="1"/>
  <c r="K18" i="1" l="1"/>
  <c r="K19" i="1"/>
  <c r="K20" i="1"/>
  <c r="K21" i="1"/>
  <c r="K22" i="1"/>
  <c r="K13" i="1" l="1"/>
  <c r="B2" i="6" l="1"/>
  <c r="C20" i="6" l="1"/>
  <c r="C19" i="6"/>
  <c r="C15" i="6"/>
  <c r="K12" i="1" l="1"/>
  <c r="K11" i="1"/>
  <c r="K10" i="1"/>
  <c r="K9" i="1"/>
  <c r="K17" i="1" l="1"/>
  <c r="K23" i="1" l="1"/>
  <c r="D11" i="6" s="1"/>
  <c r="E11" i="6" l="1"/>
  <c r="F11" i="6" l="1"/>
  <c r="G11" i="6" s="1"/>
  <c r="K14" i="1"/>
  <c r="K25" i="1" l="1"/>
  <c r="M32" i="1" s="1"/>
  <c r="D9" i="6"/>
  <c r="P25" i="1"/>
  <c r="M25" i="1"/>
  <c r="E9" i="6" l="1"/>
  <c r="E12" i="6" s="1"/>
  <c r="F12" i="6" s="1"/>
  <c r="G12" i="6" s="1"/>
  <c r="D12" i="6"/>
  <c r="D8" i="6" l="1"/>
  <c r="D10" i="6"/>
</calcChain>
</file>

<file path=xl/sharedStrings.xml><?xml version="1.0" encoding="utf-8"?>
<sst xmlns="http://schemas.openxmlformats.org/spreadsheetml/2006/main" count="88" uniqueCount="69">
  <si>
    <t xml:space="preserve">Valor total da obra </t>
  </si>
  <si>
    <t>CRONOGRAMA FÍSICO-FINANCEIRO</t>
  </si>
  <si>
    <t>ITEM</t>
  </si>
  <si>
    <t>ETAPAS/DESCRIÇÃO</t>
  </si>
  <si>
    <t>FÍSICO/ FINANCEIRO</t>
  </si>
  <si>
    <t>TOTAL</t>
  </si>
  <si>
    <t>CÓDIGOS</t>
  </si>
  <si>
    <t>DESCRIÇÃO</t>
  </si>
  <si>
    <t>SINAPI</t>
  </si>
  <si>
    <t>SISTEMA NACIONAL DE PESQUISA DE CUSTOS E ÍNDICES DA CONSTRUÇÃO CIVIL</t>
  </si>
  <si>
    <t>DATA  BASE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</si>
  <si>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</si>
  <si>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</si>
  <si>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1.1</t>
  </si>
  <si>
    <t>SERVIÇOS PRELIMINARES</t>
  </si>
  <si>
    <t>2.1</t>
  </si>
  <si>
    <t>1.2</t>
  </si>
  <si>
    <t>1.3</t>
  </si>
  <si>
    <t>2.3</t>
  </si>
  <si>
    <t>PLANILHA ORÇAMENTÁRIA</t>
  </si>
  <si>
    <t>conferência</t>
  </si>
  <si>
    <t>R$</t>
  </si>
  <si>
    <t>M²</t>
  </si>
  <si>
    <t>M</t>
  </si>
  <si>
    <t xml:space="preserve">UN </t>
  </si>
  <si>
    <t>Total do Item 1</t>
  </si>
  <si>
    <t>1.4</t>
  </si>
  <si>
    <t>Total do Item 2</t>
  </si>
  <si>
    <t>CDHU</t>
  </si>
  <si>
    <t>1º MÊS</t>
  </si>
  <si>
    <t>2º MÊS</t>
  </si>
  <si>
    <t>3º MÊS</t>
  </si>
  <si>
    <t>2.5</t>
  </si>
  <si>
    <t>2.6</t>
  </si>
  <si>
    <t>2.7</t>
  </si>
  <si>
    <t>2.8</t>
  </si>
  <si>
    <t>CÓDIGO DO SERVIÇO</t>
  </si>
  <si>
    <t>CÓDIGO DA INSTITUIÇÃO</t>
  </si>
  <si>
    <t>QNT</t>
  </si>
  <si>
    <t>PREÇO UNITÁRIO</t>
  </si>
  <si>
    <t>PREÇO TOTAL</t>
  </si>
  <si>
    <t>01.21.010</t>
  </si>
  <si>
    <t>Taxa de mobilização e desmobilização de equipamentos para execução de sondagem</t>
  </si>
  <si>
    <t>TX</t>
  </si>
  <si>
    <t xml:space="preserve">01.21.110 </t>
  </si>
  <si>
    <t xml:space="preserve">Sondagem do terreno à percussão </t>
  </si>
  <si>
    <t>01.20.911</t>
  </si>
  <si>
    <t>Transporte de referência de nível (RN) - classe IIN (mínimo de 2 km)</t>
  </si>
  <si>
    <t>KM</t>
  </si>
  <si>
    <t>01.20.010</t>
  </si>
  <si>
    <t>Taxa de mobilização e desmobilização de equipamentos para execução de levantamento topográfico</t>
  </si>
  <si>
    <t>1.5</t>
  </si>
  <si>
    <t>01.20.691</t>
  </si>
  <si>
    <t>Levantamento planimétrico cadastral com áreas ocupadas predominantemente por comunidades - área até 20.000 m² (mínimo de 3.500 m²)</t>
  </si>
  <si>
    <t>EQUIPE DE PROJETOS / GERENCIAMENTO</t>
  </si>
  <si>
    <t xml:space="preserve"> ARQUITETO PAISAGISTA COM ENCARGOS COMPLEMENTARES </t>
  </si>
  <si>
    <t xml:space="preserve"> MES </t>
  </si>
  <si>
    <t xml:space="preserve"> ARQUITETO JUNIOR COM ENCARGOS COMPLEMENTARES </t>
  </si>
  <si>
    <t xml:space="preserve"> DESENHISTA PROJETISTA COM ENCARGOS COMPLEMENTARES</t>
  </si>
  <si>
    <t xml:space="preserve">ENGENHEIRO CIVIL JUNIOR COM ENCARGOS COMPLEMENTARES </t>
  </si>
  <si>
    <t xml:space="preserve"> ENGENHEIRO ELETRICISTA COM ENCARGOS COMPLEMENTARES </t>
  </si>
  <si>
    <t xml:space="preserve"> ENGENHEIRO SANITARISTA COM ENCARGOS COMPLEMENTARES  </t>
  </si>
  <si>
    <t>Cordeirópolis, 03 de fevereiro de 2022.</t>
  </si>
  <si>
    <t>Tamara Raquel F. S. de Oliveira</t>
  </si>
  <si>
    <t>Engº Civil - CREASP 5070237677</t>
  </si>
  <si>
    <t>Local: Rua José Benedito Carrilho s/n, Jardim Paraty II, Cordeirópolis - SP</t>
  </si>
  <si>
    <t>Objeto: Elaboração de Projeto Executivo de arquitetura e engenharia para construção do Centro Dia do Idoso (CDI).</t>
  </si>
  <si>
    <t>COMPANHIA PAULISTA DE OBRAS E SERVIÇOS - BOLETIM 184 - COM DESONERAÇÃO</t>
  </si>
  <si>
    <t>INSUMOS BASE SINAPI E CDHU.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</si>
</sst>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17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Fill="1"/>
    <xf numFmtId="0" fontId="0" fillId="0" borderId="0" xfId="0"/>
    <xf numFmtId="0" fontId="4" fillId="3" borderId="0" xfId="3" applyFill="1"/>
    <xf numFmtId="0" fontId="6" fillId="4" borderId="0" xfId="3" applyFont="1" applyFill="1" applyBorder="1" applyAlignment="1">
      <alignment horizontal="center" vertical="center"/>
    </xf>
    <xf numFmtId="10" fontId="8" fillId="4" borderId="0" xfId="3" applyNumberFormat="1" applyFont="1" applyFill="1" applyBorder="1" applyAlignment="1">
      <alignment vertical="top" wrapText="1"/>
    </xf>
    <xf numFmtId="4" fontId="7" fillId="4" borderId="0" xfId="3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10" xfId="0" applyFont="1" applyBorder="1"/>
    <xf numFmtId="0" fontId="1" fillId="0" borderId="0" xfId="0" applyFont="1" applyBorder="1" applyAlignment="1">
      <alignment horizontal="left" vertical="center"/>
    </xf>
    <xf numFmtId="0" fontId="9" fillId="3" borderId="0" xfId="3" applyFont="1" applyFill="1"/>
    <xf numFmtId="0" fontId="1" fillId="0" borderId="0" xfId="0" applyFont="1"/>
    <xf numFmtId="0" fontId="0" fillId="0" borderId="0" xfId="0" applyBorder="1" applyAlignment="1">
      <alignment horizontal="left" vertical="center"/>
    </xf>
    <xf numFmtId="43" fontId="15" fillId="0" borderId="0" xfId="1" applyFont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4" fontId="16" fillId="0" borderId="1" xfId="0" applyNumberFormat="1" applyFont="1" applyBorder="1"/>
    <xf numFmtId="1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8" fillId="0" borderId="0" xfId="0" applyFont="1" applyBorder="1" applyAlignment="1">
      <alignment horizontal="right" vertical="center"/>
    </xf>
    <xf numFmtId="10" fontId="16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8" fillId="2" borderId="1" xfId="0" applyFont="1" applyFill="1" applyBorder="1" applyAlignment="1">
      <alignment horizontal="center" vertical="center"/>
    </xf>
    <xf numFmtId="0" fontId="16" fillId="4" borderId="0" xfId="0" applyFont="1" applyFill="1" applyBorder="1" applyAlignment="1"/>
    <xf numFmtId="0" fontId="19" fillId="5" borderId="5" xfId="3" applyNumberFormat="1" applyFont="1" applyFill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 vertical="center"/>
    </xf>
    <xf numFmtId="0" fontId="19" fillId="5" borderId="0" xfId="3" applyNumberFormat="1" applyFont="1" applyFill="1" applyBorder="1" applyAlignment="1">
      <alignment horizontal="center" vertical="center"/>
    </xf>
    <xf numFmtId="49" fontId="19" fillId="5" borderId="0" xfId="3" applyNumberFormat="1" applyFont="1" applyFill="1" applyBorder="1" applyAlignment="1">
      <alignment horizontal="center" vertical="center" wrapText="1"/>
    </xf>
    <xf numFmtId="17" fontId="16" fillId="0" borderId="0" xfId="0" applyNumberFormat="1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0" xfId="9" applyFont="1" applyBorder="1" applyAlignment="1">
      <alignment vertical="center"/>
    </xf>
    <xf numFmtId="0" fontId="22" fillId="0" borderId="0" xfId="0" applyFont="1"/>
    <xf numFmtId="44" fontId="7" fillId="0" borderId="0" xfId="7" applyFont="1" applyFill="1" applyBorder="1" applyAlignment="1">
      <alignment vertical="top" wrapText="1"/>
    </xf>
    <xf numFmtId="44" fontId="7" fillId="0" borderId="0" xfId="7" applyFont="1" applyFill="1" applyBorder="1" applyAlignment="1">
      <alignment horizontal="right" vertical="top" wrapText="1"/>
    </xf>
    <xf numFmtId="0" fontId="6" fillId="4" borderId="0" xfId="3" applyFont="1" applyFill="1" applyBorder="1" applyAlignment="1">
      <alignment horizontal="left" vertical="center"/>
    </xf>
    <xf numFmtId="0" fontId="13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vertical="center"/>
    </xf>
    <xf numFmtId="0" fontId="0" fillId="4" borderId="0" xfId="0" applyFill="1" applyBorder="1"/>
    <xf numFmtId="0" fontId="6" fillId="0" borderId="10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2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4" fontId="6" fillId="0" borderId="13" xfId="3" applyNumberFormat="1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17" fillId="4" borderId="0" xfId="9" applyFont="1" applyFill="1" applyBorder="1" applyAlignment="1">
      <alignment vertical="center"/>
    </xf>
    <xf numFmtId="0" fontId="4" fillId="4" borderId="0" xfId="3" applyFont="1" applyFill="1" applyBorder="1" applyAlignment="1">
      <alignment horizontal="center"/>
    </xf>
    <xf numFmtId="0" fontId="4" fillId="4" borderId="0" xfId="3" applyFont="1" applyFill="1" applyBorder="1"/>
    <xf numFmtId="49" fontId="17" fillId="4" borderId="0" xfId="3" applyNumberFormat="1" applyFont="1" applyFill="1" applyBorder="1"/>
    <xf numFmtId="164" fontId="22" fillId="4" borderId="0" xfId="10" applyFont="1" applyFill="1" applyBorder="1" applyAlignment="1">
      <alignment horizontal="center"/>
    </xf>
    <xf numFmtId="10" fontId="4" fillId="4" borderId="0" xfId="11" applyNumberFormat="1" applyFont="1" applyFill="1" applyBorder="1"/>
    <xf numFmtId="0" fontId="17" fillId="4" borderId="0" xfId="3" applyFont="1" applyFill="1" applyBorder="1"/>
    <xf numFmtId="164" fontId="4" fillId="4" borderId="0" xfId="3" applyNumberFormat="1" applyFont="1" applyFill="1" applyBorder="1"/>
    <xf numFmtId="0" fontId="17" fillId="4" borderId="0" xfId="3" applyFont="1" applyFill="1" applyBorder="1" applyAlignment="1">
      <alignment wrapText="1"/>
    </xf>
    <xf numFmtId="9" fontId="4" fillId="4" borderId="0" xfId="11" applyFont="1" applyFill="1" applyBorder="1"/>
    <xf numFmtId="9" fontId="22" fillId="4" borderId="0" xfId="11" applyFont="1" applyFill="1" applyBorder="1"/>
    <xf numFmtId="0" fontId="17" fillId="4" borderId="0" xfId="3" applyFont="1" applyFill="1" applyBorder="1" applyAlignment="1">
      <alignment vertical="center"/>
    </xf>
    <xf numFmtId="43" fontId="4" fillId="4" borderId="0" xfId="1" applyFont="1" applyFill="1" applyBorder="1"/>
    <xf numFmtId="0" fontId="17" fillId="4" borderId="0" xfId="3" applyFont="1" applyFill="1" applyBorder="1" applyAlignment="1">
      <alignment vertical="center" wrapText="1"/>
    </xf>
    <xf numFmtId="9" fontId="20" fillId="4" borderId="0" xfId="11" applyFont="1" applyFill="1" applyBorder="1"/>
    <xf numFmtId="43" fontId="4" fillId="4" borderId="0" xfId="3" applyNumberFormat="1" applyFont="1" applyFill="1" applyBorder="1"/>
    <xf numFmtId="9" fontId="4" fillId="4" borderId="0" xfId="2" applyFont="1" applyFill="1" applyBorder="1"/>
    <xf numFmtId="164" fontId="22" fillId="4" borderId="0" xfId="10" applyFont="1" applyFill="1" applyBorder="1"/>
    <xf numFmtId="10" fontId="22" fillId="4" borderId="0" xfId="11" applyNumberFormat="1" applyFont="1" applyFill="1" applyBorder="1"/>
    <xf numFmtId="0" fontId="4" fillId="4" borderId="0" xfId="3" applyFont="1" applyFill="1" applyBorder="1" applyAlignment="1"/>
    <xf numFmtId="0" fontId="17" fillId="4" borderId="0" xfId="3" applyFont="1" applyFill="1" applyBorder="1" applyAlignment="1">
      <alignment horizontal="center"/>
    </xf>
    <xf numFmtId="164" fontId="17" fillId="4" borderId="0" xfId="10" applyFont="1" applyFill="1" applyBorder="1"/>
    <xf numFmtId="10" fontId="4" fillId="4" borderId="0" xfId="3" applyNumberFormat="1" applyFont="1" applyFill="1" applyBorder="1"/>
    <xf numFmtId="0" fontId="22" fillId="4" borderId="0" xfId="0" applyFont="1" applyFill="1" applyBorder="1"/>
    <xf numFmtId="0" fontId="6" fillId="0" borderId="0" xfId="3" applyFont="1" applyBorder="1" applyAlignment="1">
      <alignment horizontal="center" vertical="center" wrapText="1"/>
    </xf>
    <xf numFmtId="44" fontId="7" fillId="0" borderId="13" xfId="7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4" fontId="18" fillId="6" borderId="5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4" xfId="3" applyFont="1" applyBorder="1" applyAlignment="1">
      <alignment horizontal="center" vertical="center"/>
    </xf>
    <xf numFmtId="44" fontId="0" fillId="0" borderId="0" xfId="7" applyFont="1"/>
    <xf numFmtId="9" fontId="0" fillId="0" borderId="0" xfId="2" applyFont="1"/>
    <xf numFmtId="0" fontId="13" fillId="0" borderId="0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10" fontId="7" fillId="0" borderId="13" xfId="3" applyNumberFormat="1" applyFont="1" applyBorder="1" applyAlignment="1">
      <alignment horizontal="center" vertical="center" wrapText="1"/>
    </xf>
    <xf numFmtId="10" fontId="8" fillId="6" borderId="13" xfId="3" applyNumberFormat="1" applyFont="1" applyFill="1" applyBorder="1" applyAlignment="1">
      <alignment horizontal="center" vertical="center" wrapText="1"/>
    </xf>
    <xf numFmtId="44" fontId="7" fillId="0" borderId="13" xfId="7" applyFont="1" applyBorder="1" applyAlignment="1">
      <alignment horizontal="center" vertical="center" wrapText="1"/>
    </xf>
    <xf numFmtId="4" fontId="7" fillId="0" borderId="13" xfId="3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6" borderId="12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9" fontId="19" fillId="5" borderId="2" xfId="3" applyNumberFormat="1" applyFont="1" applyFill="1" applyBorder="1" applyAlignment="1">
      <alignment horizontal="left" vertical="center" wrapText="1"/>
    </xf>
    <xf numFmtId="49" fontId="19" fillId="5" borderId="3" xfId="3" applyNumberFormat="1" applyFont="1" applyFill="1" applyBorder="1" applyAlignment="1">
      <alignment horizontal="left" vertical="center" wrapText="1"/>
    </xf>
    <xf numFmtId="4" fontId="19" fillId="0" borderId="14" xfId="0" applyNumberFormat="1" applyFont="1" applyFill="1" applyBorder="1" applyAlignment="1">
      <alignment horizontal="left" vertical="center" wrapText="1"/>
    </xf>
    <xf numFmtId="4" fontId="19" fillId="0" borderId="15" xfId="0" applyNumberFormat="1" applyFont="1" applyFill="1" applyBorder="1" applyAlignment="1">
      <alignment horizontal="left" vertical="center" wrapText="1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4" borderId="0" xfId="0" applyNumberFormat="1" applyFont="1" applyFill="1" applyBorder="1" applyAlignment="1">
      <alignment horizontal="left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4" borderId="0" xfId="9" applyFont="1" applyFill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>
      <alignment vertical="center" wrapText="1"/>
    </xf>
    <xf numFmtId="0" fontId="13" fillId="0" borderId="1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</cellXfs>
  <cellStyles count="14">
    <cellStyle name="Moeda" xfId="7" builtinId="4"/>
    <cellStyle name="Normal" xfId="0" builtinId="0"/>
    <cellStyle name="Normal 11 2" xfId="9" xr:uid="{00000000-0005-0000-0000-000002000000}"/>
    <cellStyle name="Normal 165" xfId="8" xr:uid="{00000000-0005-0000-0000-000003000000}"/>
    <cellStyle name="Normal 2" xfId="3" xr:uid="{00000000-0005-0000-0000-000004000000}"/>
    <cellStyle name="Normal 2 2" xfId="5" xr:uid="{00000000-0005-0000-0000-000005000000}"/>
    <cellStyle name="Normal 2 2 2" xfId="13" xr:uid="{00000000-0005-0000-0000-000006000000}"/>
    <cellStyle name="Normal 87" xfId="12" xr:uid="{00000000-0005-0000-0000-000007000000}"/>
    <cellStyle name="Porcentagem" xfId="2" builtinId="5"/>
    <cellStyle name="Porcentagem 2" xfId="11" xr:uid="{00000000-0005-0000-0000-000009000000}"/>
    <cellStyle name="Separador de milhares 2" xfId="4" xr:uid="{00000000-0005-0000-0000-00000B000000}"/>
    <cellStyle name="Vírgula" xfId="1" builtinId="3"/>
    <cellStyle name="Vírgula 2 2" xfId="10" xr:uid="{00000000-0005-0000-0000-00000C000000}"/>
    <cellStyle name="Vírgula 3 2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262775</xdr:colOff>
      <xdr:row>0</xdr:row>
      <xdr:rowOff>43793</xdr:rowOff>
    </xdr:from>
    <xdr:to>
      <xdr:col>10</xdr:col>
      <xdr:colOff>105013</xdr:colOff>
      <xdr:row>3</xdr:row>
      <xdr:rowOff>32707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172" y="43793"/>
          <a:ext cx="1988099" cy="634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2</xdr:row>
      <xdr:rowOff>64770</xdr:rowOff>
    </xdr:from>
    <xdr:to>
      <xdr:col>7</xdr:col>
      <xdr:colOff>108230</xdr:colOff>
      <xdr:row>2</xdr:row>
      <xdr:rowOff>64938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3900" y="445770"/>
          <a:ext cx="1988099" cy="642482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</xdr:row>
      <xdr:rowOff>85725</xdr:rowOff>
    </xdr:from>
    <xdr:to>
      <xdr:col>6</xdr:col>
      <xdr:colOff>1019287</xdr:colOff>
      <xdr:row>5</xdr:row>
      <xdr:rowOff>93689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86550" y="466725"/>
          <a:ext cx="1990837" cy="655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5"/>
  <sheetViews>
    <sheetView showGridLines="0" tabSelected="1" zoomScale="87" zoomScaleNormal="87" zoomScaleSheetLayoutView="87" workbookViewId="0">
      <selection activeCell="F40" sqref="F40"/>
    </sheetView>
  </sheetViews>
  <sheetFormatPr defaultRowHeight="15" x14ac:dyDescent="0.25"/>
  <cols>
    <col min="2" max="2" width="7.42578125" style="5" customWidth="1"/>
    <col min="3" max="3" width="13.140625" style="5" customWidth="1"/>
    <col min="4" max="4" width="12.85546875" customWidth="1"/>
    <col min="5" max="5" width="10.42578125" style="1" customWidth="1"/>
    <col min="6" max="6" width="94.85546875" style="1" customWidth="1"/>
    <col min="7" max="7" width="11.5703125" customWidth="1"/>
    <col min="8" max="8" width="5.5703125" style="3" customWidth="1"/>
    <col min="9" max="9" width="5" style="3" customWidth="1"/>
    <col min="10" max="10" width="10.28515625" style="2" bestFit="1" customWidth="1"/>
    <col min="11" max="11" width="12.5703125" style="2" customWidth="1"/>
    <col min="12" max="12" width="4.42578125" style="4" customWidth="1"/>
    <col min="13" max="13" width="18.42578125" bestFit="1" customWidth="1"/>
    <col min="16" max="16" width="14.28515625" bestFit="1" customWidth="1"/>
    <col min="17" max="17" width="15.85546875" bestFit="1" customWidth="1"/>
  </cols>
  <sheetData>
    <row r="1" spans="2:12" ht="15" customHeight="1" x14ac:dyDescent="0.25">
      <c r="B1" s="20" t="s">
        <v>66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ht="15.75" x14ac:dyDescent="0.25">
      <c r="B2" s="21" t="s">
        <v>65</v>
      </c>
      <c r="C2" s="14"/>
      <c r="D2" s="14"/>
      <c r="E2" s="14"/>
      <c r="F2" s="14"/>
      <c r="G2" s="14"/>
      <c r="H2" s="14"/>
      <c r="I2" s="14"/>
      <c r="J2" s="14"/>
      <c r="K2" s="15"/>
    </row>
    <row r="3" spans="2:12" ht="21" x14ac:dyDescent="0.25">
      <c r="B3" s="21"/>
      <c r="C3" s="14"/>
      <c r="D3" s="14"/>
      <c r="E3" s="14"/>
      <c r="F3" s="19" t="s">
        <v>19</v>
      </c>
      <c r="G3" s="14"/>
      <c r="H3" s="14"/>
      <c r="I3" s="14"/>
      <c r="J3" s="14"/>
      <c r="K3" s="15"/>
    </row>
    <row r="4" spans="2:12" ht="15" customHeight="1" x14ac:dyDescent="0.25">
      <c r="B4" s="16"/>
      <c r="C4" s="17"/>
      <c r="D4" s="17"/>
      <c r="E4" s="17"/>
      <c r="F4" s="17"/>
      <c r="G4" s="17"/>
      <c r="H4" s="17"/>
      <c r="I4" s="17"/>
      <c r="J4" s="17"/>
      <c r="K4" s="18"/>
    </row>
    <row r="5" spans="2:12" ht="15.75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2:12" x14ac:dyDescent="0.25"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2:12" ht="50.25" customHeight="1" x14ac:dyDescent="0.25">
      <c r="B7" s="111" t="s">
        <v>2</v>
      </c>
      <c r="C7" s="112" t="s">
        <v>36</v>
      </c>
      <c r="D7" s="112" t="s">
        <v>37</v>
      </c>
      <c r="E7" s="133" t="s">
        <v>7</v>
      </c>
      <c r="F7" s="134"/>
      <c r="G7" s="111" t="s">
        <v>24</v>
      </c>
      <c r="H7" s="137" t="s">
        <v>38</v>
      </c>
      <c r="I7" s="138"/>
      <c r="J7" s="113" t="s">
        <v>39</v>
      </c>
      <c r="K7" s="113" t="s">
        <v>40</v>
      </c>
    </row>
    <row r="8" spans="2:12" s="5" customFormat="1" x14ac:dyDescent="0.25">
      <c r="B8" s="29">
        <v>1</v>
      </c>
      <c r="C8" s="29"/>
      <c r="D8" s="30"/>
      <c r="E8" s="143" t="s">
        <v>14</v>
      </c>
      <c r="F8" s="143"/>
      <c r="G8" s="28"/>
      <c r="H8" s="144"/>
      <c r="I8" s="144"/>
      <c r="J8" s="31"/>
      <c r="K8" s="31"/>
      <c r="L8" s="4"/>
    </row>
    <row r="9" spans="2:12" s="5" customFormat="1" ht="19.899999999999999" customHeight="1" x14ac:dyDescent="0.25">
      <c r="B9" s="28" t="s">
        <v>13</v>
      </c>
      <c r="C9" s="32" t="s">
        <v>41</v>
      </c>
      <c r="D9" s="28" t="s">
        <v>28</v>
      </c>
      <c r="E9" s="145" t="s">
        <v>42</v>
      </c>
      <c r="F9" s="146"/>
      <c r="G9" s="33" t="s">
        <v>43</v>
      </c>
      <c r="H9" s="132">
        <v>1</v>
      </c>
      <c r="I9" s="132"/>
      <c r="J9" s="114">
        <v>1083.42</v>
      </c>
      <c r="K9" s="35">
        <f>H9*J9</f>
        <v>1083.42</v>
      </c>
      <c r="L9" s="4"/>
    </row>
    <row r="10" spans="2:12" s="5" customFormat="1" ht="30" customHeight="1" x14ac:dyDescent="0.25">
      <c r="B10" s="28" t="s">
        <v>16</v>
      </c>
      <c r="C10" s="32" t="s">
        <v>44</v>
      </c>
      <c r="D10" s="28" t="s">
        <v>28</v>
      </c>
      <c r="E10" s="130" t="s">
        <v>45</v>
      </c>
      <c r="F10" s="131"/>
      <c r="G10" s="33" t="s">
        <v>23</v>
      </c>
      <c r="H10" s="132">
        <v>60</v>
      </c>
      <c r="I10" s="132"/>
      <c r="J10" s="114">
        <v>92.99</v>
      </c>
      <c r="K10" s="35">
        <f>H10*J10</f>
        <v>5579.4</v>
      </c>
      <c r="L10" s="4"/>
    </row>
    <row r="11" spans="2:12" s="5" customFormat="1" ht="30" customHeight="1" x14ac:dyDescent="0.25">
      <c r="B11" s="28" t="s">
        <v>17</v>
      </c>
      <c r="C11" s="32" t="s">
        <v>46</v>
      </c>
      <c r="D11" s="28" t="s">
        <v>28</v>
      </c>
      <c r="E11" s="130" t="s">
        <v>47</v>
      </c>
      <c r="F11" s="131"/>
      <c r="G11" s="33" t="s">
        <v>48</v>
      </c>
      <c r="H11" s="141">
        <v>0.2</v>
      </c>
      <c r="I11" s="142"/>
      <c r="J11" s="114">
        <v>1210.49</v>
      </c>
      <c r="K11" s="35">
        <f>H11*J11</f>
        <v>242.09800000000001</v>
      </c>
      <c r="L11" s="4"/>
    </row>
    <row r="12" spans="2:12" s="5" customFormat="1" ht="30" customHeight="1" x14ac:dyDescent="0.25">
      <c r="B12" s="28" t="s">
        <v>26</v>
      </c>
      <c r="C12" s="32" t="s">
        <v>49</v>
      </c>
      <c r="D12" s="28" t="s">
        <v>28</v>
      </c>
      <c r="E12" s="130" t="s">
        <v>50</v>
      </c>
      <c r="F12" s="131"/>
      <c r="G12" s="33" t="s">
        <v>43</v>
      </c>
      <c r="H12" s="141">
        <v>1</v>
      </c>
      <c r="I12" s="142"/>
      <c r="J12" s="114">
        <v>1145.52</v>
      </c>
      <c r="K12" s="35">
        <f>H12*J12</f>
        <v>1145.52</v>
      </c>
      <c r="L12" s="4"/>
    </row>
    <row r="13" spans="2:12" s="5" customFormat="1" ht="30" customHeight="1" x14ac:dyDescent="0.25">
      <c r="B13" s="28" t="s">
        <v>51</v>
      </c>
      <c r="C13" s="117" t="s">
        <v>52</v>
      </c>
      <c r="D13" s="28" t="s">
        <v>28</v>
      </c>
      <c r="E13" s="130" t="s">
        <v>53</v>
      </c>
      <c r="F13" s="131"/>
      <c r="G13" s="62" t="s">
        <v>22</v>
      </c>
      <c r="H13" s="153">
        <v>9313.67</v>
      </c>
      <c r="I13" s="154"/>
      <c r="J13" s="115">
        <v>0.83</v>
      </c>
      <c r="K13" s="114">
        <f>H13*J13</f>
        <v>7730.3460999999998</v>
      </c>
      <c r="L13" s="4"/>
    </row>
    <row r="14" spans="2:12" s="5" customFormat="1" ht="19.899999999999999" customHeight="1" x14ac:dyDescent="0.25">
      <c r="B14" s="28"/>
      <c r="C14" s="32"/>
      <c r="D14" s="38"/>
      <c r="E14" s="139" t="s">
        <v>25</v>
      </c>
      <c r="F14" s="140"/>
      <c r="G14" s="39"/>
      <c r="H14" s="141"/>
      <c r="I14" s="142"/>
      <c r="J14" s="34"/>
      <c r="K14" s="40">
        <f>SUM(K9:K13)</f>
        <v>15780.784100000001</v>
      </c>
      <c r="L14" s="4"/>
    </row>
    <row r="15" spans="2:12" ht="19.899999999999999" customHeight="1" x14ac:dyDescent="0.25">
      <c r="B15" s="28"/>
      <c r="C15" s="32"/>
      <c r="D15" s="28"/>
      <c r="E15" s="168"/>
      <c r="F15" s="169"/>
      <c r="G15" s="33"/>
      <c r="H15" s="132"/>
      <c r="I15" s="132"/>
      <c r="J15" s="35"/>
      <c r="K15" s="35"/>
      <c r="L15" s="4">
        <v>102130.98</v>
      </c>
    </row>
    <row r="16" spans="2:12" ht="19.899999999999999" customHeight="1" x14ac:dyDescent="0.25">
      <c r="B16" s="29">
        <v>2</v>
      </c>
      <c r="C16" s="32"/>
      <c r="D16" s="28"/>
      <c r="E16" s="135" t="s">
        <v>54</v>
      </c>
      <c r="F16" s="136"/>
      <c r="G16" s="41"/>
      <c r="H16" s="132"/>
      <c r="I16" s="132"/>
      <c r="J16" s="35"/>
      <c r="K16" s="35"/>
      <c r="L16" s="4">
        <v>102130.98</v>
      </c>
    </row>
    <row r="17" spans="2:16" ht="30.75" customHeight="1" x14ac:dyDescent="0.25">
      <c r="B17" s="28" t="s">
        <v>15</v>
      </c>
      <c r="C17" s="32">
        <v>93569</v>
      </c>
      <c r="D17" s="28" t="s">
        <v>8</v>
      </c>
      <c r="E17" s="130" t="s">
        <v>57</v>
      </c>
      <c r="F17" s="131"/>
      <c r="G17" s="41" t="s">
        <v>56</v>
      </c>
      <c r="H17" s="132">
        <v>2</v>
      </c>
      <c r="I17" s="132"/>
      <c r="J17" s="116">
        <v>11115.32</v>
      </c>
      <c r="K17" s="35">
        <f t="shared" ref="K17:K22" si="0">H17*J17</f>
        <v>22230.639999999999</v>
      </c>
      <c r="L17" s="4">
        <v>102130.98</v>
      </c>
    </row>
    <row r="18" spans="2:16" ht="19.899999999999999" customHeight="1" x14ac:dyDescent="0.25">
      <c r="B18" s="28" t="s">
        <v>18</v>
      </c>
      <c r="C18" s="32">
        <v>100318</v>
      </c>
      <c r="D18" s="28" t="s">
        <v>8</v>
      </c>
      <c r="E18" s="130" t="s">
        <v>55</v>
      </c>
      <c r="F18" s="131"/>
      <c r="G18" s="41" t="s">
        <v>56</v>
      </c>
      <c r="H18" s="132">
        <v>1</v>
      </c>
      <c r="I18" s="132"/>
      <c r="J18" s="116">
        <v>10602.03</v>
      </c>
      <c r="K18" s="116">
        <f t="shared" si="0"/>
        <v>10602.03</v>
      </c>
      <c r="L18" s="4">
        <v>102130.98</v>
      </c>
    </row>
    <row r="19" spans="2:16" s="5" customFormat="1" ht="19.899999999999999" customHeight="1" x14ac:dyDescent="0.25">
      <c r="B19" s="28" t="s">
        <v>32</v>
      </c>
      <c r="C19" s="32">
        <v>93561</v>
      </c>
      <c r="D19" s="28" t="s">
        <v>8</v>
      </c>
      <c r="E19" s="130" t="s">
        <v>58</v>
      </c>
      <c r="F19" s="131"/>
      <c r="G19" s="41" t="s">
        <v>56</v>
      </c>
      <c r="H19" s="132">
        <v>1</v>
      </c>
      <c r="I19" s="132"/>
      <c r="J19" s="116">
        <v>15321.59</v>
      </c>
      <c r="K19" s="116">
        <f t="shared" si="0"/>
        <v>15321.59</v>
      </c>
      <c r="L19" s="4"/>
    </row>
    <row r="20" spans="2:16" s="5" customFormat="1" ht="30.75" customHeight="1" x14ac:dyDescent="0.25">
      <c r="B20" s="28" t="s">
        <v>33</v>
      </c>
      <c r="C20" s="32">
        <v>100319</v>
      </c>
      <c r="D20" s="28" t="s">
        <v>8</v>
      </c>
      <c r="E20" s="130" t="s">
        <v>59</v>
      </c>
      <c r="F20" s="131"/>
      <c r="G20" s="41" t="s">
        <v>56</v>
      </c>
      <c r="H20" s="132">
        <v>2</v>
      </c>
      <c r="I20" s="132"/>
      <c r="J20" s="116">
        <v>15220.41</v>
      </c>
      <c r="K20" s="116">
        <f t="shared" si="0"/>
        <v>30440.82</v>
      </c>
      <c r="L20" s="4"/>
    </row>
    <row r="21" spans="2:16" s="5" customFormat="1" ht="30.75" customHeight="1" x14ac:dyDescent="0.25">
      <c r="B21" s="28" t="s">
        <v>34</v>
      </c>
      <c r="C21" s="32">
        <v>101404</v>
      </c>
      <c r="D21" s="28" t="s">
        <v>8</v>
      </c>
      <c r="E21" s="151" t="s">
        <v>60</v>
      </c>
      <c r="F21" s="152"/>
      <c r="G21" s="41" t="s">
        <v>56</v>
      </c>
      <c r="H21" s="132">
        <v>1</v>
      </c>
      <c r="I21" s="132"/>
      <c r="J21" s="116">
        <v>14967.52</v>
      </c>
      <c r="K21" s="116">
        <f t="shared" si="0"/>
        <v>14967.52</v>
      </c>
      <c r="L21" s="4"/>
    </row>
    <row r="22" spans="2:16" s="5" customFormat="1" ht="30" customHeight="1" x14ac:dyDescent="0.25">
      <c r="B22" s="28" t="s">
        <v>35</v>
      </c>
      <c r="C22" s="32">
        <v>101405</v>
      </c>
      <c r="D22" s="28" t="s">
        <v>8</v>
      </c>
      <c r="E22" s="130" t="s">
        <v>61</v>
      </c>
      <c r="F22" s="131"/>
      <c r="G22" s="41" t="s">
        <v>56</v>
      </c>
      <c r="H22" s="141">
        <v>1</v>
      </c>
      <c r="I22" s="142"/>
      <c r="J22" s="116">
        <v>14462.37</v>
      </c>
      <c r="K22" s="116">
        <f t="shared" si="0"/>
        <v>14462.37</v>
      </c>
      <c r="L22" s="4"/>
    </row>
    <row r="23" spans="2:16" s="5" customFormat="1" ht="19.899999999999999" customHeight="1" x14ac:dyDescent="0.25">
      <c r="B23" s="28"/>
      <c r="C23" s="28"/>
      <c r="D23" s="28"/>
      <c r="E23" s="139" t="s">
        <v>27</v>
      </c>
      <c r="F23" s="140"/>
      <c r="G23" s="28"/>
      <c r="H23" s="36"/>
      <c r="I23" s="37"/>
      <c r="J23" s="34"/>
      <c r="K23" s="40">
        <f>SUM(K17:K22)</f>
        <v>108024.96999999999</v>
      </c>
      <c r="L23" s="4"/>
    </row>
    <row r="24" spans="2:16" s="5" customFormat="1" ht="19.899999999999999" customHeight="1" x14ac:dyDescent="0.25">
      <c r="B24" s="28"/>
      <c r="C24" s="28"/>
      <c r="D24" s="28"/>
      <c r="E24" s="42"/>
      <c r="F24" s="43"/>
      <c r="G24" s="28"/>
      <c r="H24" s="36"/>
      <c r="I24" s="37"/>
      <c r="J24" s="34"/>
      <c r="K24" s="40"/>
      <c r="L24" s="4"/>
    </row>
    <row r="25" spans="2:16" ht="19.899999999999999" customHeight="1" x14ac:dyDescent="0.25">
      <c r="B25" s="28"/>
      <c r="C25" s="44"/>
      <c r="D25" s="45"/>
      <c r="E25" s="167" t="s">
        <v>0</v>
      </c>
      <c r="F25" s="167"/>
      <c r="G25" s="29"/>
      <c r="H25" s="166"/>
      <c r="I25" s="166"/>
      <c r="J25" s="46" t="s">
        <v>21</v>
      </c>
      <c r="K25" s="40">
        <f>K14+K23</f>
        <v>123805.75409999999</v>
      </c>
      <c r="M25" s="26">
        <f>SUM(K9:K24)/2</f>
        <v>123805.75409999999</v>
      </c>
      <c r="N25" s="27" t="s">
        <v>20</v>
      </c>
      <c r="P25" s="2">
        <f>SUM(K9:K24)/2</f>
        <v>123805.75409999999</v>
      </c>
    </row>
    <row r="26" spans="2:16" s="5" customFormat="1" x14ac:dyDescent="0.25">
      <c r="B26" s="47"/>
      <c r="C26" s="47"/>
      <c r="D26" s="48"/>
      <c r="E26" s="49"/>
      <c r="F26" s="49"/>
      <c r="G26" s="50"/>
      <c r="H26" s="47"/>
      <c r="I26" s="47"/>
      <c r="J26" s="47"/>
      <c r="K26" s="51"/>
      <c r="L26" s="4"/>
    </row>
    <row r="27" spans="2:16" s="5" customFormat="1" x14ac:dyDescent="0.25">
      <c r="B27" s="47"/>
      <c r="C27" s="47"/>
      <c r="D27" s="48"/>
      <c r="E27" s="49"/>
      <c r="F27" s="49"/>
      <c r="G27" s="50"/>
      <c r="H27" s="47"/>
      <c r="I27" s="47"/>
      <c r="J27" s="47"/>
      <c r="K27" s="51"/>
      <c r="L27" s="4"/>
    </row>
    <row r="28" spans="2:16" x14ac:dyDescent="0.25">
      <c r="B28" s="52"/>
      <c r="C28" s="52"/>
      <c r="D28" s="52"/>
      <c r="E28" s="170"/>
      <c r="F28" s="170"/>
      <c r="G28" s="52"/>
      <c r="H28" s="53"/>
      <c r="I28" s="53"/>
      <c r="J28" s="54"/>
      <c r="K28" s="54"/>
    </row>
    <row r="29" spans="2:16" x14ac:dyDescent="0.25">
      <c r="B29" s="52"/>
      <c r="C29" s="52"/>
      <c r="D29" s="55" t="s">
        <v>6</v>
      </c>
      <c r="E29" s="147" t="s">
        <v>7</v>
      </c>
      <c r="F29" s="148"/>
      <c r="G29" s="55" t="s">
        <v>10</v>
      </c>
      <c r="H29" s="56"/>
      <c r="I29" s="53"/>
      <c r="J29" s="54"/>
      <c r="K29" s="54"/>
      <c r="M29">
        <v>600</v>
      </c>
    </row>
    <row r="30" spans="2:16" x14ac:dyDescent="0.25">
      <c r="B30" s="52"/>
      <c r="C30" s="52"/>
      <c r="D30" s="57" t="s">
        <v>28</v>
      </c>
      <c r="E30" s="149" t="s">
        <v>67</v>
      </c>
      <c r="F30" s="150"/>
      <c r="G30" s="58">
        <v>44562</v>
      </c>
      <c r="H30" s="56"/>
      <c r="I30" s="53"/>
      <c r="J30" s="54"/>
      <c r="K30" s="54"/>
      <c r="M30">
        <v>3500</v>
      </c>
    </row>
    <row r="31" spans="2:16" s="5" customFormat="1" x14ac:dyDescent="0.25">
      <c r="B31" s="52"/>
      <c r="C31" s="52"/>
      <c r="D31" s="57" t="s">
        <v>8</v>
      </c>
      <c r="E31" s="149" t="s">
        <v>9</v>
      </c>
      <c r="F31" s="150"/>
      <c r="G31" s="58">
        <v>44501</v>
      </c>
      <c r="H31" s="56"/>
      <c r="I31" s="53"/>
      <c r="J31" s="54"/>
      <c r="K31" s="54"/>
      <c r="L31" s="4"/>
      <c r="M31" s="120">
        <f>M30*M29</f>
        <v>2100000</v>
      </c>
    </row>
    <row r="32" spans="2:16" s="5" customFormat="1" x14ac:dyDescent="0.25">
      <c r="B32" s="52"/>
      <c r="C32" s="52"/>
      <c r="D32" s="59"/>
      <c r="E32" s="60"/>
      <c r="F32" s="60"/>
      <c r="G32" s="61"/>
      <c r="H32" s="56"/>
      <c r="I32" s="53"/>
      <c r="J32" s="54"/>
      <c r="K32" s="54"/>
      <c r="L32" s="4"/>
      <c r="M32" s="121">
        <f>K25/M31</f>
        <v>5.8955120999999992E-2</v>
      </c>
    </row>
    <row r="33" spans="4:12" x14ac:dyDescent="0.25">
      <c r="D33" s="160" t="s">
        <v>11</v>
      </c>
      <c r="E33" s="161"/>
      <c r="F33" s="161"/>
      <c r="G33" s="162"/>
    </row>
    <row r="34" spans="4:12" x14ac:dyDescent="0.25">
      <c r="D34" s="157" t="s">
        <v>12</v>
      </c>
      <c r="E34" s="158"/>
      <c r="F34" s="158"/>
      <c r="G34" s="159"/>
    </row>
    <row r="35" spans="4:12" x14ac:dyDescent="0.25">
      <c r="D35" s="163" t="s">
        <v>68</v>
      </c>
      <c r="E35" s="164"/>
      <c r="F35" s="164"/>
      <c r="G35" s="165"/>
    </row>
    <row r="36" spans="4:12" s="5" customFormat="1" x14ac:dyDescent="0.25">
      <c r="D36" s="11"/>
      <c r="E36" s="11"/>
      <c r="F36" s="11"/>
      <c r="G36" s="11"/>
      <c r="H36" s="3"/>
      <c r="I36" s="3"/>
      <c r="J36" s="2"/>
      <c r="K36" s="2"/>
      <c r="L36" s="4"/>
    </row>
    <row r="37" spans="4:12" s="5" customFormat="1" x14ac:dyDescent="0.25">
      <c r="D37" s="25"/>
      <c r="E37" s="25"/>
      <c r="F37" s="25"/>
      <c r="G37" s="25"/>
      <c r="H37" s="3"/>
      <c r="I37" s="3"/>
      <c r="J37" s="2"/>
      <c r="K37" s="2"/>
      <c r="L37" s="4"/>
    </row>
    <row r="38" spans="4:12" s="5" customFormat="1" x14ac:dyDescent="0.25">
      <c r="D38" s="25"/>
      <c r="E38" s="25"/>
      <c r="F38" s="25"/>
      <c r="G38" s="25"/>
      <c r="H38" s="3"/>
      <c r="I38" s="3"/>
      <c r="J38" s="2"/>
      <c r="K38" s="2"/>
      <c r="L38" s="4"/>
    </row>
    <row r="39" spans="4:12" s="5" customFormat="1" x14ac:dyDescent="0.25">
      <c r="D39" s="11"/>
      <c r="E39" s="11"/>
      <c r="F39" s="118" t="s">
        <v>62</v>
      </c>
      <c r="G39" s="25"/>
      <c r="H39" s="3"/>
      <c r="I39" s="3"/>
      <c r="J39" s="2"/>
      <c r="K39" s="2"/>
      <c r="L39" s="4"/>
    </row>
    <row r="40" spans="4:12" s="5" customFormat="1" x14ac:dyDescent="0.25">
      <c r="D40" s="118"/>
      <c r="E40" s="118"/>
      <c r="F40" s="118"/>
      <c r="G40" s="118"/>
      <c r="H40" s="3"/>
      <c r="I40" s="3"/>
      <c r="J40" s="2"/>
      <c r="K40" s="2"/>
      <c r="L40" s="4"/>
    </row>
    <row r="41" spans="4:12" s="5" customFormat="1" x14ac:dyDescent="0.25">
      <c r="D41" s="118"/>
      <c r="E41" s="118"/>
      <c r="F41" s="118"/>
      <c r="G41" s="118"/>
      <c r="H41" s="3"/>
      <c r="I41" s="3"/>
      <c r="J41" s="2"/>
      <c r="K41" s="2"/>
      <c r="L41" s="4"/>
    </row>
    <row r="42" spans="4:12" s="5" customFormat="1" x14ac:dyDescent="0.25">
      <c r="D42" s="11"/>
      <c r="E42" s="11"/>
      <c r="F42" s="11"/>
      <c r="G42" s="11"/>
      <c r="H42" s="3"/>
      <c r="I42" s="3"/>
      <c r="J42" s="2"/>
      <c r="K42" s="2"/>
      <c r="L42" s="4"/>
    </row>
    <row r="43" spans="4:12" s="5" customFormat="1" x14ac:dyDescent="0.25">
      <c r="D43" s="25"/>
      <c r="E43" s="25"/>
      <c r="F43" s="25"/>
      <c r="G43" s="25"/>
      <c r="H43" s="3"/>
      <c r="I43" s="3"/>
      <c r="J43" s="2"/>
      <c r="K43" s="2"/>
      <c r="L43" s="4"/>
    </row>
    <row r="44" spans="4:12" s="5" customFormat="1" x14ac:dyDescent="0.25">
      <c r="D44" s="11"/>
      <c r="E44" s="11"/>
      <c r="F44" s="11"/>
      <c r="G44" s="11"/>
      <c r="H44" s="3"/>
      <c r="I44" s="3"/>
      <c r="J44" s="2"/>
      <c r="K44" s="2"/>
      <c r="L44" s="4"/>
    </row>
    <row r="45" spans="4:12" s="5" customFormat="1" x14ac:dyDescent="0.25">
      <c r="D45" s="11"/>
      <c r="E45" s="11"/>
      <c r="F45" s="11"/>
      <c r="G45" s="11"/>
      <c r="H45" s="3"/>
      <c r="I45" s="3"/>
      <c r="J45" s="2"/>
      <c r="K45" s="2"/>
      <c r="L45" s="4"/>
    </row>
    <row r="46" spans="4:12" s="5" customFormat="1" x14ac:dyDescent="0.25">
      <c r="D46" s="11"/>
      <c r="E46" s="11"/>
      <c r="F46" s="22" t="s">
        <v>63</v>
      </c>
      <c r="G46" s="22"/>
      <c r="H46" s="3"/>
      <c r="I46" s="3"/>
      <c r="J46" s="2"/>
      <c r="K46" s="2"/>
      <c r="L46" s="4"/>
    </row>
    <row r="47" spans="4:12" s="5" customFormat="1" x14ac:dyDescent="0.25">
      <c r="D47" s="11"/>
      <c r="E47" s="11"/>
      <c r="F47" s="118" t="s">
        <v>64</v>
      </c>
      <c r="G47" s="25"/>
      <c r="H47" s="3"/>
      <c r="I47" s="3"/>
      <c r="J47" s="2"/>
      <c r="K47" s="2"/>
      <c r="L47" s="4"/>
    </row>
    <row r="59" spans="6:8" x14ac:dyDescent="0.25">
      <c r="F59" s="155"/>
      <c r="G59" s="155"/>
      <c r="H59" s="155"/>
    </row>
    <row r="60" spans="6:8" x14ac:dyDescent="0.25">
      <c r="F60" s="155"/>
      <c r="G60" s="155"/>
      <c r="H60" s="155"/>
    </row>
    <row r="61" spans="6:8" x14ac:dyDescent="0.25">
      <c r="F61" s="155"/>
      <c r="G61" s="155"/>
      <c r="H61" s="155"/>
    </row>
    <row r="62" spans="6:8" x14ac:dyDescent="0.25">
      <c r="F62" s="155"/>
      <c r="G62" s="155"/>
      <c r="H62" s="155"/>
    </row>
    <row r="63" spans="6:8" x14ac:dyDescent="0.25">
      <c r="F63" s="155"/>
      <c r="G63" s="155"/>
      <c r="H63" s="155"/>
    </row>
    <row r="64" spans="6:8" x14ac:dyDescent="0.25">
      <c r="F64" s="155"/>
      <c r="G64" s="155"/>
      <c r="H64" s="155"/>
    </row>
    <row r="65" spans="6:8" x14ac:dyDescent="0.25">
      <c r="F65" s="156"/>
      <c r="G65" s="156"/>
      <c r="H65" s="156"/>
    </row>
  </sheetData>
  <mergeCells count="45">
    <mergeCell ref="E31:F31"/>
    <mergeCell ref="E13:F13"/>
    <mergeCell ref="H13:I13"/>
    <mergeCell ref="F59:H65"/>
    <mergeCell ref="D34:G34"/>
    <mergeCell ref="D33:G33"/>
    <mergeCell ref="D35:G35"/>
    <mergeCell ref="H25:I25"/>
    <mergeCell ref="E25:F25"/>
    <mergeCell ref="E15:F15"/>
    <mergeCell ref="H18:I18"/>
    <mergeCell ref="E23:F23"/>
    <mergeCell ref="H19:I19"/>
    <mergeCell ref="E19:F19"/>
    <mergeCell ref="E20:F20"/>
    <mergeCell ref="E28:F28"/>
    <mergeCell ref="E29:F29"/>
    <mergeCell ref="E30:F30"/>
    <mergeCell ref="E21:F21"/>
    <mergeCell ref="H21:I21"/>
    <mergeCell ref="E22:F22"/>
    <mergeCell ref="H22:I22"/>
    <mergeCell ref="H20:I20"/>
    <mergeCell ref="E9:F9"/>
    <mergeCell ref="H16:I16"/>
    <mergeCell ref="E17:F17"/>
    <mergeCell ref="H17:I17"/>
    <mergeCell ref="E10:F10"/>
    <mergeCell ref="H9:I9"/>
    <mergeCell ref="B5:K5"/>
    <mergeCell ref="B6:K6"/>
    <mergeCell ref="E18:F18"/>
    <mergeCell ref="H15:I15"/>
    <mergeCell ref="E7:F7"/>
    <mergeCell ref="E16:F16"/>
    <mergeCell ref="H7:I7"/>
    <mergeCell ref="E14:F14"/>
    <mergeCell ref="H11:I11"/>
    <mergeCell ref="H12:I12"/>
    <mergeCell ref="E11:F11"/>
    <mergeCell ref="E12:F12"/>
    <mergeCell ref="H14:I14"/>
    <mergeCell ref="E8:F8"/>
    <mergeCell ref="H8:I8"/>
    <mergeCell ref="H10:I10"/>
  </mergeCells>
  <phoneticPr fontId="21" type="noConversion"/>
  <printOptions horizontalCentered="1"/>
  <pageMargins left="0.31496062992125984" right="0.19685039370078741" top="1.2598425196850394" bottom="1.2598425196850394" header="0.31496062992125984" footer="0.31496062992125984"/>
  <pageSetup paperSize="9" scale="50" orientation="portrait" verticalDpi="597" r:id="rId1"/>
  <headerFooter>
    <oddFooter>&amp;L&amp;A&amp;C&amp;F&amp;R&amp;P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workbookViewId="0">
      <selection activeCell="B4" sqref="B4"/>
    </sheetView>
  </sheetViews>
  <sheetFormatPr defaultRowHeight="15" x14ac:dyDescent="0.25"/>
  <cols>
    <col min="1" max="1" width="9.140625" style="5"/>
    <col min="2" max="2" width="5.7109375" bestFit="1" customWidth="1"/>
    <col min="3" max="3" width="37.5703125" customWidth="1"/>
    <col min="4" max="4" width="17.85546875" customWidth="1"/>
    <col min="5" max="5" width="22.28515625" customWidth="1"/>
    <col min="6" max="7" width="22.28515625" style="5" customWidth="1"/>
    <col min="8" max="8" width="12.140625" style="5" bestFit="1" customWidth="1"/>
    <col min="10" max="10" width="10.140625" bestFit="1" customWidth="1"/>
  </cols>
  <sheetData>
    <row r="1" spans="1:8" s="5" customFormat="1" x14ac:dyDescent="0.25"/>
    <row r="2" spans="1:8" s="23" customFormat="1" x14ac:dyDescent="0.25">
      <c r="A2" s="5"/>
      <c r="B2" s="107" t="str">
        <f>Planilha!B1</f>
        <v>Objeto: Elaboração de Projeto Executivo de arquitetura e engenharia para construção do Centro Dia do Idoso (CDI).</v>
      </c>
      <c r="C2" s="108"/>
      <c r="D2" s="108"/>
      <c r="E2" s="108"/>
      <c r="F2" s="108"/>
      <c r="G2" s="109"/>
      <c r="H2" s="7"/>
    </row>
    <row r="3" spans="1:8" s="23" customFormat="1" x14ac:dyDescent="0.25">
      <c r="A3" s="5"/>
      <c r="B3" s="71" t="str">
        <f>Planilha!B2</f>
        <v>Local: Rua José Benedito Carrilho s/n, Jardim Paraty II, Cordeirópolis - SP</v>
      </c>
      <c r="C3" s="110"/>
      <c r="D3" s="110"/>
      <c r="E3" s="110"/>
      <c r="F3" s="110"/>
      <c r="G3" s="72"/>
      <c r="H3" s="7"/>
    </row>
    <row r="4" spans="1:8" s="23" customFormat="1" x14ac:dyDescent="0.25">
      <c r="A4" s="5"/>
      <c r="B4" s="73"/>
      <c r="C4" s="110"/>
      <c r="D4" s="110"/>
      <c r="E4" s="110"/>
      <c r="F4" s="110"/>
      <c r="G4" s="72"/>
      <c r="H4" s="7"/>
    </row>
    <row r="5" spans="1:8" s="6" customFormat="1" ht="21" x14ac:dyDescent="0.25">
      <c r="A5" s="5"/>
      <c r="B5" s="174" t="s">
        <v>1</v>
      </c>
      <c r="C5" s="175"/>
      <c r="D5" s="175"/>
      <c r="E5" s="175"/>
      <c r="F5" s="122"/>
      <c r="G5" s="123"/>
      <c r="H5" s="68"/>
    </row>
    <row r="6" spans="1:8" s="6" customFormat="1" x14ac:dyDescent="0.25">
      <c r="A6" s="5"/>
      <c r="B6" s="74"/>
      <c r="C6" s="75"/>
      <c r="D6" s="75"/>
      <c r="E6" s="119"/>
      <c r="F6" s="75"/>
      <c r="G6" s="76"/>
      <c r="H6" s="69"/>
    </row>
    <row r="7" spans="1:8" s="6" customFormat="1" ht="30" x14ac:dyDescent="0.25">
      <c r="A7" s="5"/>
      <c r="B7" s="77" t="s">
        <v>2</v>
      </c>
      <c r="C7" s="78" t="s">
        <v>3</v>
      </c>
      <c r="D7" s="79" t="s">
        <v>4</v>
      </c>
      <c r="E7" s="77" t="s">
        <v>29</v>
      </c>
      <c r="F7" s="77" t="s">
        <v>30</v>
      </c>
      <c r="G7" s="77" t="s">
        <v>31</v>
      </c>
      <c r="H7" s="7"/>
    </row>
    <row r="8" spans="1:8" s="6" customFormat="1" ht="12.75" customHeight="1" x14ac:dyDescent="0.25">
      <c r="A8" s="5"/>
      <c r="B8" s="172">
        <v>1</v>
      </c>
      <c r="C8" s="173" t="str">
        <f>Planilha!E8</f>
        <v>SERVIÇOS PRELIMINARES</v>
      </c>
      <c r="D8" s="124">
        <f>D9/D12</f>
        <v>0.12746406025081514</v>
      </c>
      <c r="E8" s="125">
        <v>1</v>
      </c>
      <c r="F8" s="125"/>
      <c r="G8" s="125"/>
      <c r="H8" s="8"/>
    </row>
    <row r="9" spans="1:8" s="6" customFormat="1" ht="12.75" customHeight="1" x14ac:dyDescent="0.25">
      <c r="A9" s="5"/>
      <c r="B9" s="172"/>
      <c r="C9" s="173"/>
      <c r="D9" s="126">
        <f>Planilha!K14</f>
        <v>15780.784100000001</v>
      </c>
      <c r="E9" s="106">
        <f>D9</f>
        <v>15780.784100000001</v>
      </c>
      <c r="F9" s="127"/>
      <c r="G9" s="127"/>
      <c r="H9" s="9"/>
    </row>
    <row r="10" spans="1:8" s="6" customFormat="1" x14ac:dyDescent="0.25">
      <c r="A10" s="5"/>
      <c r="B10" s="172">
        <v>2</v>
      </c>
      <c r="C10" s="173" t="str">
        <f>Planilha!E16</f>
        <v>EQUIPE DE PROJETOS / GERENCIAMENTO</v>
      </c>
      <c r="D10" s="124">
        <f>D11/D12</f>
        <v>0.87253593974918486</v>
      </c>
      <c r="E10" s="125">
        <v>0.35</v>
      </c>
      <c r="F10" s="125"/>
      <c r="G10" s="125"/>
      <c r="H10" s="8"/>
    </row>
    <row r="11" spans="1:8" s="6" customFormat="1" x14ac:dyDescent="0.25">
      <c r="A11" s="5"/>
      <c r="B11" s="172"/>
      <c r="C11" s="173"/>
      <c r="D11" s="126">
        <f>Planilha!K23</f>
        <v>108024.96999999999</v>
      </c>
      <c r="E11" s="127">
        <f>D11/3</f>
        <v>36008.323333333326</v>
      </c>
      <c r="F11" s="127">
        <f>E11</f>
        <v>36008.323333333326</v>
      </c>
      <c r="G11" s="127">
        <f>F11</f>
        <v>36008.323333333326</v>
      </c>
      <c r="H11" s="9"/>
    </row>
    <row r="12" spans="1:8" s="6" customFormat="1" x14ac:dyDescent="0.25">
      <c r="A12" s="5"/>
      <c r="B12" s="80"/>
      <c r="C12" s="80" t="s">
        <v>5</v>
      </c>
      <c r="D12" s="106">
        <f>D11+D9</f>
        <v>123805.75409999999</v>
      </c>
      <c r="E12" s="106">
        <f>E11+E9</f>
        <v>51789.107433333324</v>
      </c>
      <c r="F12" s="106">
        <f>E12+F11</f>
        <v>87797.430766666657</v>
      </c>
      <c r="G12" s="106">
        <f>F12+G11</f>
        <v>123805.75409999999</v>
      </c>
      <c r="H12" s="70"/>
    </row>
    <row r="13" spans="1:8" s="6" customFormat="1" x14ac:dyDescent="0.25">
      <c r="A13" s="5"/>
      <c r="B13" s="105"/>
      <c r="C13" s="105"/>
      <c r="D13" s="66"/>
      <c r="E13" s="65"/>
      <c r="F13" s="65"/>
      <c r="G13" s="65"/>
      <c r="H13" s="70"/>
    </row>
    <row r="14" spans="1:8" x14ac:dyDescent="0.25">
      <c r="B14" s="5"/>
      <c r="C14" s="5"/>
      <c r="D14" s="5"/>
      <c r="E14" s="5"/>
      <c r="H14" s="70"/>
    </row>
    <row r="15" spans="1:8" s="5" customFormat="1" x14ac:dyDescent="0.25">
      <c r="C15" s="5" t="str">
        <f>Planilha!F39</f>
        <v>Cordeirópolis, 03 de fevereiro de 2022.</v>
      </c>
    </row>
    <row r="16" spans="1:8" s="5" customFormat="1" x14ac:dyDescent="0.25"/>
    <row r="17" spans="1:10" s="5" customFormat="1" x14ac:dyDescent="0.25"/>
    <row r="18" spans="1:10" s="5" customFormat="1" x14ac:dyDescent="0.25"/>
    <row r="19" spans="1:10" s="5" customFormat="1" x14ac:dyDescent="0.25">
      <c r="C19" s="24" t="str">
        <f>Planilha!F46</f>
        <v>Tamara Raquel F. S. de Oliveira</v>
      </c>
      <c r="D19" s="24"/>
    </row>
    <row r="20" spans="1:10" x14ac:dyDescent="0.25">
      <c r="B20" s="5"/>
      <c r="C20" s="5" t="str">
        <f>Planilha!F47</f>
        <v>Engº Civil - CREASP 5070237677</v>
      </c>
      <c r="D20" s="5"/>
      <c r="E20" s="5"/>
      <c r="F20" s="24"/>
      <c r="H20" s="10"/>
    </row>
    <row r="21" spans="1:10" ht="20.100000000000001" customHeight="1" x14ac:dyDescent="0.25">
      <c r="B21" s="5"/>
      <c r="C21" s="5"/>
      <c r="D21" s="5"/>
      <c r="E21" s="5"/>
      <c r="H21" s="63"/>
      <c r="I21" s="10"/>
    </row>
    <row r="22" spans="1:10" s="5" customFormat="1" ht="20.100000000000001" customHeight="1" x14ac:dyDescent="0.25">
      <c r="B22" s="70"/>
      <c r="C22" s="70"/>
      <c r="D22" s="70"/>
      <c r="E22" s="70"/>
      <c r="F22" s="70"/>
      <c r="G22" s="70"/>
      <c r="H22" s="81"/>
      <c r="I22" s="10"/>
    </row>
    <row r="23" spans="1:10" s="5" customFormat="1" ht="20.100000000000001" customHeight="1" x14ac:dyDescent="0.25">
      <c r="B23" s="70"/>
      <c r="C23" s="70"/>
      <c r="D23" s="70"/>
      <c r="E23" s="70"/>
      <c r="F23" s="70"/>
      <c r="G23" s="70"/>
      <c r="H23" s="81"/>
      <c r="I23" s="10"/>
    </row>
    <row r="24" spans="1:10" s="5" customFormat="1" ht="20.100000000000001" customHeight="1" x14ac:dyDescent="0.25">
      <c r="B24" s="67"/>
      <c r="C24" s="7"/>
      <c r="D24" s="81"/>
      <c r="E24" s="81"/>
      <c r="F24" s="81"/>
      <c r="G24" s="81"/>
      <c r="H24" s="81"/>
      <c r="I24" s="10"/>
    </row>
    <row r="25" spans="1:10" s="5" customFormat="1" ht="20.100000000000001" customHeight="1" x14ac:dyDescent="0.25">
      <c r="B25" s="81"/>
      <c r="C25" s="81"/>
      <c r="D25" s="81"/>
      <c r="E25" s="81"/>
      <c r="F25" s="81"/>
      <c r="G25" s="81"/>
      <c r="H25" s="81"/>
      <c r="I25" s="10"/>
    </row>
    <row r="26" spans="1:10" ht="20.100000000000001" customHeight="1" x14ac:dyDescent="0.25">
      <c r="B26" s="81"/>
      <c r="C26" s="81"/>
      <c r="D26" s="81"/>
      <c r="E26" s="81"/>
      <c r="F26" s="81"/>
      <c r="G26" s="81"/>
      <c r="H26" s="81"/>
      <c r="I26" s="10"/>
    </row>
    <row r="27" spans="1:10" ht="20.100000000000001" customHeight="1" x14ac:dyDescent="0.25">
      <c r="A27" s="10"/>
      <c r="B27" s="171"/>
      <c r="C27" s="171"/>
      <c r="D27" s="171"/>
      <c r="E27" s="171"/>
      <c r="F27" s="171"/>
      <c r="G27" s="171"/>
      <c r="H27" s="171"/>
      <c r="I27" s="10"/>
    </row>
    <row r="28" spans="1:10" ht="20.100000000000001" customHeight="1" x14ac:dyDescent="0.25">
      <c r="A28" s="10"/>
      <c r="B28" s="82"/>
      <c r="C28" s="82"/>
      <c r="D28" s="82"/>
      <c r="E28" s="82"/>
      <c r="F28" s="82"/>
      <c r="G28" s="82"/>
      <c r="H28" s="82"/>
    </row>
    <row r="29" spans="1:10" ht="20.100000000000001" customHeight="1" x14ac:dyDescent="0.25">
      <c r="A29" s="10"/>
      <c r="B29" s="83"/>
      <c r="C29" s="82"/>
      <c r="D29" s="82"/>
      <c r="E29" s="83"/>
      <c r="F29" s="83"/>
      <c r="G29" s="83"/>
      <c r="H29" s="83"/>
      <c r="I29" s="10"/>
    </row>
    <row r="30" spans="1:10" ht="20.100000000000001" customHeight="1" x14ac:dyDescent="0.25">
      <c r="B30" s="82"/>
      <c r="C30" s="84"/>
      <c r="D30" s="85"/>
      <c r="E30" s="86"/>
      <c r="F30" s="83"/>
      <c r="G30" s="83"/>
      <c r="H30" s="83"/>
      <c r="I30" s="10"/>
      <c r="J30" s="2"/>
    </row>
    <row r="31" spans="1:10" ht="20.100000000000001" customHeight="1" x14ac:dyDescent="0.25">
      <c r="B31" s="82"/>
      <c r="C31" s="87"/>
      <c r="D31" s="85"/>
      <c r="E31" s="88"/>
      <c r="F31" s="83"/>
      <c r="G31" s="83"/>
      <c r="H31" s="83"/>
      <c r="I31" s="10"/>
    </row>
    <row r="32" spans="1:10" ht="30" customHeight="1" x14ac:dyDescent="0.25">
      <c r="B32" s="82"/>
      <c r="C32" s="89"/>
      <c r="D32" s="85"/>
      <c r="E32" s="90"/>
      <c r="F32" s="83"/>
      <c r="G32" s="83"/>
      <c r="H32" s="83"/>
      <c r="I32" s="10"/>
      <c r="J32" s="2"/>
    </row>
    <row r="33" spans="1:10" ht="20.100000000000001" customHeight="1" x14ac:dyDescent="0.25">
      <c r="B33" s="82"/>
      <c r="C33" s="87"/>
      <c r="D33" s="85"/>
      <c r="E33" s="88"/>
      <c r="F33" s="83"/>
      <c r="G33" s="83"/>
      <c r="H33" s="83"/>
    </row>
    <row r="34" spans="1:10" ht="20.100000000000001" customHeight="1" x14ac:dyDescent="0.25">
      <c r="A34" s="10"/>
      <c r="B34" s="82"/>
      <c r="C34" s="87"/>
      <c r="D34" s="85"/>
      <c r="E34" s="90"/>
      <c r="F34" s="83"/>
      <c r="G34" s="83"/>
      <c r="H34" s="83"/>
      <c r="I34" s="10"/>
      <c r="J34" s="2"/>
    </row>
    <row r="35" spans="1:10" ht="20.100000000000001" customHeight="1" x14ac:dyDescent="0.25">
      <c r="B35" s="82"/>
      <c r="C35" s="87"/>
      <c r="D35" s="85"/>
      <c r="E35" s="88"/>
      <c r="F35" s="83"/>
      <c r="G35" s="83"/>
      <c r="H35" s="83"/>
      <c r="I35" s="10"/>
    </row>
    <row r="36" spans="1:10" ht="20.100000000000001" customHeight="1" x14ac:dyDescent="0.25">
      <c r="B36" s="82"/>
      <c r="C36" s="87"/>
      <c r="D36" s="85"/>
      <c r="E36" s="83"/>
      <c r="F36" s="91"/>
      <c r="G36" s="91"/>
      <c r="H36" s="91"/>
      <c r="J36" s="2"/>
    </row>
    <row r="37" spans="1:10" ht="20.100000000000001" customHeight="1" x14ac:dyDescent="0.25">
      <c r="B37" s="82"/>
      <c r="C37" s="87"/>
      <c r="D37" s="85"/>
      <c r="E37" s="83"/>
      <c r="F37" s="88"/>
      <c r="G37" s="88"/>
      <c r="H37" s="83"/>
    </row>
    <row r="38" spans="1:10" ht="30" customHeight="1" x14ac:dyDescent="0.25">
      <c r="B38" s="82"/>
      <c r="C38" s="89"/>
      <c r="D38" s="85"/>
      <c r="E38" s="83"/>
      <c r="F38" s="90"/>
      <c r="G38" s="90"/>
      <c r="H38" s="83"/>
      <c r="J38" s="2"/>
    </row>
    <row r="39" spans="1:10" ht="20.100000000000001" customHeight="1" x14ac:dyDescent="0.25">
      <c r="B39" s="82"/>
      <c r="C39" s="83"/>
      <c r="D39" s="85"/>
      <c r="E39" s="83"/>
      <c r="F39" s="88"/>
      <c r="G39" s="88"/>
      <c r="H39" s="83"/>
      <c r="I39" s="10"/>
    </row>
    <row r="40" spans="1:10" ht="20.100000000000001" customHeight="1" x14ac:dyDescent="0.25">
      <c r="B40" s="82"/>
      <c r="C40" s="92"/>
      <c r="D40" s="85"/>
      <c r="E40" s="83"/>
      <c r="F40" s="90"/>
      <c r="G40" s="90"/>
      <c r="H40" s="90"/>
      <c r="J40" s="2"/>
    </row>
    <row r="41" spans="1:10" ht="20.100000000000001" customHeight="1" x14ac:dyDescent="0.25">
      <c r="B41" s="82"/>
      <c r="C41" s="83"/>
      <c r="D41" s="85"/>
      <c r="E41" s="83"/>
      <c r="F41" s="88"/>
      <c r="G41" s="88"/>
      <c r="H41" s="88"/>
    </row>
    <row r="42" spans="1:10" ht="20.100000000000001" customHeight="1" x14ac:dyDescent="0.25">
      <c r="B42" s="82"/>
      <c r="C42" s="92"/>
      <c r="D42" s="85"/>
      <c r="E42" s="83"/>
      <c r="F42" s="90"/>
      <c r="G42" s="90"/>
      <c r="H42" s="91"/>
      <c r="I42" s="10"/>
      <c r="J42" s="2"/>
    </row>
    <row r="43" spans="1:10" ht="20.100000000000001" customHeight="1" x14ac:dyDescent="0.25">
      <c r="B43" s="82"/>
      <c r="C43" s="83"/>
      <c r="D43" s="85"/>
      <c r="E43" s="83"/>
      <c r="F43" s="88"/>
      <c r="G43" s="88"/>
      <c r="H43" s="88"/>
      <c r="I43" s="10"/>
    </row>
    <row r="44" spans="1:10" ht="20.100000000000001" customHeight="1" x14ac:dyDescent="0.25">
      <c r="B44" s="82"/>
      <c r="C44" s="92"/>
      <c r="D44" s="85"/>
      <c r="E44" s="83"/>
      <c r="F44" s="90"/>
      <c r="G44" s="90"/>
      <c r="H44" s="91"/>
      <c r="I44" s="10"/>
      <c r="J44" s="2"/>
    </row>
    <row r="45" spans="1:10" ht="20.100000000000001" customHeight="1" x14ac:dyDescent="0.25">
      <c r="B45" s="82"/>
      <c r="C45" s="83"/>
      <c r="D45" s="85"/>
      <c r="E45" s="83"/>
      <c r="F45" s="88"/>
      <c r="G45" s="88"/>
      <c r="H45" s="88"/>
      <c r="I45" s="10"/>
    </row>
    <row r="46" spans="1:10" ht="30" customHeight="1" x14ac:dyDescent="0.25">
      <c r="B46" s="82"/>
      <c r="C46" s="94"/>
      <c r="D46" s="85"/>
      <c r="E46" s="83"/>
      <c r="F46" s="90"/>
      <c r="G46" s="90"/>
      <c r="H46" s="95"/>
      <c r="J46" s="2"/>
    </row>
    <row r="47" spans="1:10" ht="20.100000000000001" customHeight="1" x14ac:dyDescent="0.25">
      <c r="B47" s="82"/>
      <c r="C47" s="83"/>
      <c r="D47" s="85"/>
      <c r="E47" s="83"/>
      <c r="F47" s="88"/>
      <c r="G47" s="88"/>
      <c r="H47" s="88"/>
    </row>
    <row r="48" spans="1:10" ht="20.100000000000001" customHeight="1" x14ac:dyDescent="0.25">
      <c r="B48" s="82"/>
      <c r="C48" s="92"/>
      <c r="D48" s="85"/>
      <c r="E48" s="83"/>
      <c r="F48" s="90"/>
      <c r="G48" s="90"/>
      <c r="H48" s="95"/>
      <c r="I48" s="10"/>
      <c r="J48" s="2"/>
    </row>
    <row r="49" spans="1:10" ht="20.100000000000001" customHeight="1" x14ac:dyDescent="0.25">
      <c r="B49" s="82"/>
      <c r="C49" s="83"/>
      <c r="D49" s="85"/>
      <c r="E49" s="83"/>
      <c r="F49" s="88"/>
      <c r="G49" s="88"/>
      <c r="H49" s="88"/>
      <c r="I49" s="10"/>
    </row>
    <row r="50" spans="1:10" ht="20.100000000000001" customHeight="1" x14ac:dyDescent="0.25">
      <c r="B50" s="82"/>
      <c r="C50" s="92"/>
      <c r="D50" s="85"/>
      <c r="E50" s="83"/>
      <c r="F50" s="90"/>
      <c r="G50" s="90"/>
      <c r="H50" s="90"/>
      <c r="I50" s="10"/>
      <c r="J50" s="2"/>
    </row>
    <row r="51" spans="1:10" ht="20.100000000000001" customHeight="1" x14ac:dyDescent="0.25">
      <c r="B51" s="82"/>
      <c r="C51" s="83"/>
      <c r="D51" s="85"/>
      <c r="E51" s="83"/>
      <c r="F51" s="88"/>
      <c r="G51" s="88"/>
      <c r="H51" s="96"/>
      <c r="I51" s="10"/>
    </row>
    <row r="52" spans="1:10" ht="20.100000000000001" customHeight="1" x14ac:dyDescent="0.25">
      <c r="B52" s="82"/>
      <c r="C52" s="92"/>
      <c r="D52" s="85"/>
      <c r="E52" s="83"/>
      <c r="F52" s="95"/>
      <c r="G52" s="95"/>
      <c r="H52" s="95"/>
      <c r="J52" s="2"/>
    </row>
    <row r="53" spans="1:10" ht="20.100000000000001" customHeight="1" x14ac:dyDescent="0.25">
      <c r="A53" s="10"/>
      <c r="B53" s="82"/>
      <c r="C53" s="83"/>
      <c r="D53" s="85"/>
      <c r="E53" s="83"/>
      <c r="F53" s="88"/>
      <c r="G53" s="88"/>
      <c r="H53" s="96"/>
      <c r="I53" s="10"/>
    </row>
    <row r="54" spans="1:10" ht="20.100000000000001" customHeight="1" x14ac:dyDescent="0.25">
      <c r="B54" s="82"/>
      <c r="C54" s="94"/>
      <c r="D54" s="85"/>
      <c r="E54" s="83"/>
      <c r="F54" s="97"/>
      <c r="G54" s="97"/>
      <c r="H54" s="97"/>
      <c r="I54" s="10"/>
      <c r="J54" s="2"/>
    </row>
    <row r="55" spans="1:10" ht="20.100000000000001" customHeight="1" x14ac:dyDescent="0.25">
      <c r="B55" s="82"/>
      <c r="C55" s="83"/>
      <c r="D55" s="98"/>
      <c r="E55" s="83"/>
      <c r="F55" s="88"/>
      <c r="G55" s="88"/>
      <c r="H55" s="88"/>
    </row>
    <row r="56" spans="1:10" ht="20.100000000000001" customHeight="1" x14ac:dyDescent="0.25">
      <c r="A56" s="10"/>
      <c r="B56" s="82"/>
      <c r="C56" s="94"/>
      <c r="D56" s="85"/>
      <c r="E56" s="83"/>
      <c r="F56" s="88"/>
      <c r="G56" s="88"/>
      <c r="H56" s="97"/>
      <c r="I56" s="10"/>
      <c r="J56" s="2"/>
    </row>
    <row r="57" spans="1:10" ht="20.100000000000001" customHeight="1" x14ac:dyDescent="0.25">
      <c r="B57" s="83"/>
      <c r="C57" s="83"/>
      <c r="D57" s="98"/>
      <c r="E57" s="83"/>
      <c r="F57" s="83"/>
      <c r="G57" s="83"/>
      <c r="H57" s="93"/>
      <c r="I57" s="10"/>
    </row>
    <row r="58" spans="1:10" ht="20.100000000000001" customHeight="1" x14ac:dyDescent="0.25">
      <c r="A58" s="10"/>
      <c r="B58" s="83"/>
      <c r="C58" s="83"/>
      <c r="D58" s="98"/>
      <c r="E58" s="83"/>
      <c r="F58" s="83"/>
      <c r="G58" s="83"/>
      <c r="H58" s="83"/>
      <c r="I58" s="10"/>
      <c r="J58" s="2"/>
    </row>
    <row r="59" spans="1:10" ht="20.100000000000001" customHeight="1" x14ac:dyDescent="0.25">
      <c r="B59" s="100"/>
      <c r="C59" s="101"/>
      <c r="D59" s="102"/>
      <c r="E59" s="88"/>
      <c r="F59" s="88"/>
      <c r="G59" s="88"/>
      <c r="H59" s="88"/>
      <c r="I59" s="10"/>
    </row>
    <row r="60" spans="1:10" ht="20.100000000000001" customHeight="1" x14ac:dyDescent="0.25">
      <c r="B60" s="83"/>
      <c r="C60" s="83"/>
      <c r="D60" s="98"/>
      <c r="E60" s="99"/>
      <c r="F60" s="99"/>
      <c r="G60" s="99"/>
      <c r="H60" s="99"/>
      <c r="I60" s="10"/>
    </row>
    <row r="61" spans="1:10" ht="20.100000000000001" customHeight="1" x14ac:dyDescent="0.25">
      <c r="B61" s="83"/>
      <c r="C61" s="83"/>
      <c r="D61" s="98"/>
      <c r="E61" s="103"/>
      <c r="F61" s="103"/>
      <c r="G61" s="103"/>
      <c r="H61" s="103"/>
      <c r="I61" s="10"/>
    </row>
    <row r="62" spans="1:10" ht="20.100000000000001" customHeight="1" x14ac:dyDescent="0.25">
      <c r="B62" s="104"/>
      <c r="C62" s="104"/>
      <c r="D62" s="104"/>
      <c r="E62" s="104"/>
      <c r="F62" s="104"/>
      <c r="G62" s="104"/>
      <c r="H62" s="104"/>
    </row>
    <row r="63" spans="1:10" ht="20.100000000000001" customHeight="1" x14ac:dyDescent="0.25">
      <c r="B63" s="104"/>
      <c r="C63" s="104"/>
      <c r="D63" s="104"/>
      <c r="E63" s="104"/>
      <c r="F63" s="104"/>
      <c r="G63" s="104"/>
      <c r="H63" s="104"/>
    </row>
    <row r="64" spans="1:10" ht="20.100000000000001" customHeight="1" x14ac:dyDescent="0.25">
      <c r="B64" s="104"/>
      <c r="C64" s="104"/>
      <c r="D64" s="104"/>
      <c r="E64" s="104"/>
      <c r="F64" s="104"/>
      <c r="G64" s="104"/>
      <c r="H64" s="104"/>
    </row>
    <row r="65" spans="2:8" ht="20.100000000000001" customHeight="1" x14ac:dyDescent="0.25">
      <c r="B65" s="104"/>
      <c r="C65" s="104"/>
      <c r="D65" s="104"/>
      <c r="E65" s="104"/>
      <c r="F65" s="104"/>
      <c r="G65" s="104"/>
      <c r="H65" s="104"/>
    </row>
    <row r="66" spans="2:8" ht="20.100000000000001" customHeight="1" x14ac:dyDescent="0.25">
      <c r="B66" s="104"/>
      <c r="C66" s="104"/>
      <c r="D66" s="104"/>
      <c r="E66" s="104"/>
      <c r="F66" s="104"/>
      <c r="G66" s="104"/>
      <c r="H66" s="104"/>
    </row>
    <row r="67" spans="2:8" ht="20.100000000000001" customHeight="1" x14ac:dyDescent="0.25">
      <c r="B67" s="104"/>
      <c r="C67" s="104"/>
      <c r="D67" s="104"/>
      <c r="E67" s="104"/>
      <c r="F67" s="104"/>
      <c r="G67" s="104"/>
      <c r="H67" s="104"/>
    </row>
    <row r="68" spans="2:8" ht="20.100000000000001" customHeight="1" x14ac:dyDescent="0.25">
      <c r="B68" s="104"/>
      <c r="C68" s="104"/>
      <c r="D68" s="104"/>
      <c r="E68" s="104"/>
      <c r="F68" s="104"/>
      <c r="G68" s="104"/>
      <c r="H68" s="104"/>
    </row>
    <row r="69" spans="2:8" ht="20.100000000000001" customHeight="1" x14ac:dyDescent="0.25">
      <c r="B69" s="64"/>
      <c r="C69" s="64"/>
      <c r="D69" s="64"/>
      <c r="E69" s="64"/>
      <c r="F69" s="64"/>
      <c r="G69" s="64"/>
      <c r="H69" s="64"/>
    </row>
    <row r="70" spans="2:8" ht="20.100000000000001" customHeight="1" x14ac:dyDescent="0.25"/>
    <row r="71" spans="2:8" ht="20.100000000000001" customHeight="1" x14ac:dyDescent="0.25"/>
    <row r="72" spans="2:8" ht="20.100000000000001" customHeight="1" x14ac:dyDescent="0.25"/>
    <row r="73" spans="2:8" ht="20.100000000000001" customHeight="1" x14ac:dyDescent="0.25"/>
    <row r="74" spans="2:8" ht="20.100000000000001" customHeight="1" x14ac:dyDescent="0.25"/>
    <row r="75" spans="2:8" ht="20.100000000000001" customHeight="1" x14ac:dyDescent="0.25"/>
  </sheetData>
  <mergeCells count="6">
    <mergeCell ref="B5:E5"/>
    <mergeCell ref="B27:H27"/>
    <mergeCell ref="B10:B11"/>
    <mergeCell ref="C10:C11"/>
    <mergeCell ref="B8:B9"/>
    <mergeCell ref="C8:C9"/>
  </mergeCells>
  <printOptions horizontalCentered="1"/>
  <pageMargins left="0" right="0" top="1.5748031496062993" bottom="1.06" header="0.31496062992125984" footer="0.31496062992125984"/>
  <pageSetup paperSize="9" orientation="landscape" verticalDpi="597" r:id="rId1"/>
  <headerFooter>
    <oddFooter>&amp;L&amp;A&amp;C&amp;F&amp;R&amp;P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</vt:lpstr>
      <vt:lpstr>Cronograma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2022-02-03T19:51:12Z</cp:lastPrinted>
  <dcterms:created xsi:type="dcterms:W3CDTF">2014-10-13T17:21:51Z</dcterms:created>
  <dcterms:modified xsi:type="dcterms:W3CDTF">2022-02-03T19:56:46Z</dcterms:modified>
</cp:coreProperties>
</file>